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mc:AlternateContent xmlns:mc="http://schemas.openxmlformats.org/markup-compatibility/2006">
    <mc:Choice Requires="x15">
      <x15ac:absPath xmlns:x15ac="http://schemas.microsoft.com/office/spreadsheetml/2010/11/ac" url="\\prd-mars\Domain_homes\ddrlic\Documents\AKD\POSTUPCI AKD\Postupci 2023\OPN\Uređenje savske 28\Troškovnici\"/>
    </mc:Choice>
  </mc:AlternateContent>
  <bookViews>
    <workbookView xWindow="0" yWindow="0" windowWidth="22730" windowHeight="11610" tabRatio="813"/>
  </bookViews>
  <sheets>
    <sheet name="rek" sheetId="4" r:id="rId1"/>
    <sheet name="opći" sheetId="112" r:id="rId2"/>
    <sheet name="ruš" sheetId="104" r:id="rId3"/>
    <sheet name="zid" sheetId="83" r:id="rId4"/>
    <sheet name="suhi" sheetId="109" r:id="rId5"/>
    <sheet name="pod" sheetId="117" r:id="rId6"/>
    <sheet name="obloge zidova i stropov" sheetId="118" r:id="rId7"/>
    <sheet name="boj" sheetId="110" r:id="rId8"/>
    <sheet name="stol" sheetId="119" r:id="rId9"/>
    <sheet name="nam.po.mjeri" sheetId="115" r:id="rId10"/>
  </sheets>
  <definedNames>
    <definedName name="_xlnm.Print_Area" localSheetId="6">'obloge zidova i stropov'!$A$1:$F$76</definedName>
    <definedName name="_xlnm.Print_Area" localSheetId="5">pod!$A$1:$F$156</definedName>
    <definedName name="_xlnm.Print_Area" localSheetId="2">ruš!$A$1:$F$79</definedName>
    <definedName name="_xlnm.Print_Area" localSheetId="4">suhi!$A$1:$F$128</definedName>
    <definedName name="_xlnm.Print_Area" localSheetId="3">zid!$A$1:$F$60</definedName>
  </definedNames>
  <calcPr calcId="162913"/>
</workbook>
</file>

<file path=xl/calcChain.xml><?xml version="1.0" encoding="utf-8"?>
<calcChain xmlns="http://schemas.openxmlformats.org/spreadsheetml/2006/main">
  <c r="F92" i="119" l="1"/>
  <c r="F89" i="119"/>
  <c r="F83" i="119"/>
  <c r="F80" i="119"/>
  <c r="F57" i="104"/>
  <c r="F63" i="119"/>
  <c r="F81" i="115"/>
  <c r="E70" i="4"/>
  <c r="F83" i="110"/>
  <c r="F75" i="110"/>
  <c r="J69" i="117"/>
  <c r="I87" i="109"/>
  <c r="I88" i="109" s="1"/>
  <c r="K78" i="109"/>
  <c r="J78" i="109" s="1"/>
  <c r="F56" i="119"/>
  <c r="F52" i="119"/>
  <c r="N106" i="117"/>
  <c r="J59" i="117"/>
  <c r="F75" i="115"/>
  <c r="F72" i="115"/>
  <c r="F69" i="115"/>
  <c r="F63" i="115"/>
  <c r="F60" i="115"/>
  <c r="F57" i="115"/>
  <c r="F54" i="115"/>
  <c r="F51" i="115"/>
  <c r="F48" i="115"/>
  <c r="F42" i="115"/>
  <c r="F77" i="119"/>
  <c r="F79" i="110"/>
  <c r="F62" i="110"/>
  <c r="F145" i="117"/>
  <c r="F149" i="117"/>
  <c r="F142" i="117"/>
  <c r="F69" i="118"/>
  <c r="F58" i="118"/>
  <c r="F45" i="115"/>
  <c r="F39" i="115"/>
  <c r="F87" i="119" l="1"/>
  <c r="F59" i="104"/>
  <c r="F73" i="110"/>
  <c r="F72" i="110"/>
  <c r="F69" i="110"/>
  <c r="F68" i="110"/>
  <c r="F56" i="110" l="1"/>
  <c r="F66" i="119"/>
  <c r="F74" i="119"/>
  <c r="F71" i="119"/>
  <c r="F60" i="119"/>
  <c r="F58" i="119"/>
  <c r="F48" i="119"/>
  <c r="F46" i="119"/>
  <c r="F42" i="119"/>
  <c r="F58" i="117"/>
  <c r="F83" i="117"/>
  <c r="F138" i="117"/>
  <c r="F115" i="117"/>
  <c r="F108" i="117"/>
  <c r="F106" i="117"/>
  <c r="F82" i="117"/>
  <c r="F34" i="117"/>
  <c r="K79" i="117"/>
  <c r="F99" i="109"/>
  <c r="F95" i="109"/>
  <c r="F86" i="109"/>
  <c r="F85" i="109"/>
  <c r="F84" i="109"/>
  <c r="F83" i="109"/>
  <c r="F70" i="104" l="1"/>
  <c r="F107" i="109"/>
  <c r="F47" i="83"/>
  <c r="F49" i="83"/>
  <c r="F68" i="104" l="1"/>
  <c r="F66" i="104"/>
  <c r="F61" i="104"/>
  <c r="F46" i="104"/>
  <c r="F43" i="104"/>
  <c r="K111" i="117"/>
  <c r="M75" i="117"/>
  <c r="F100" i="119"/>
  <c r="F99" i="119"/>
  <c r="F98" i="119"/>
  <c r="F40" i="104"/>
  <c r="J38" i="104"/>
  <c r="F72" i="104"/>
  <c r="F74" i="118"/>
  <c r="F73" i="118"/>
  <c r="F72" i="118"/>
  <c r="F121" i="109"/>
  <c r="F102" i="109"/>
  <c r="F101" i="109"/>
  <c r="F78" i="109"/>
  <c r="F77" i="109"/>
  <c r="F76" i="109"/>
  <c r="F75" i="109"/>
  <c r="F74" i="109"/>
  <c r="F73" i="109"/>
  <c r="F79" i="117"/>
  <c r="F39" i="83"/>
  <c r="F76" i="118" l="1"/>
  <c r="E60" i="4" s="1"/>
  <c r="F102" i="119"/>
  <c r="E62" i="4" s="1"/>
  <c r="F45" i="83"/>
  <c r="F75" i="104" l="1"/>
  <c r="F63" i="104"/>
  <c r="F54" i="104" l="1"/>
  <c r="F53" i="104"/>
  <c r="F50" i="104"/>
  <c r="K42" i="104"/>
  <c r="F87" i="110" l="1"/>
  <c r="F42" i="83" l="1"/>
  <c r="F37" i="83"/>
  <c r="F39" i="104"/>
  <c r="F118" i="109"/>
  <c r="F66" i="115" l="1"/>
  <c r="F78" i="115"/>
  <c r="F81" i="110" l="1"/>
  <c r="F80" i="110"/>
  <c r="F65" i="110" l="1"/>
  <c r="F91" i="109"/>
  <c r="F108" i="109" l="1"/>
  <c r="F111" i="109"/>
  <c r="F112" i="109"/>
  <c r="G53" i="83" l="1"/>
  <c r="F33" i="115" l="1"/>
  <c r="F48" i="104" l="1"/>
  <c r="F36" i="115"/>
  <c r="F59" i="110"/>
  <c r="F105" i="109"/>
  <c r="F71" i="117"/>
  <c r="F70" i="117"/>
  <c r="F61" i="117"/>
  <c r="F59" i="117"/>
  <c r="F51" i="83"/>
  <c r="F36" i="104"/>
  <c r="F92" i="110" l="1"/>
  <c r="F91" i="110"/>
  <c r="F90" i="110"/>
  <c r="F154" i="117"/>
  <c r="F153" i="117"/>
  <c r="F152" i="117"/>
  <c r="F126" i="109"/>
  <c r="F125" i="109"/>
  <c r="F124" i="109"/>
  <c r="F58" i="83"/>
  <c r="F57" i="83"/>
  <c r="F56" i="83"/>
  <c r="F34" i="104"/>
  <c r="F128" i="109" l="1"/>
  <c r="E58" i="4" s="1"/>
  <c r="F156" i="117"/>
  <c r="E59" i="4" s="1"/>
  <c r="F77" i="104"/>
  <c r="F76" i="104"/>
  <c r="F79" i="104" l="1"/>
  <c r="F53" i="83"/>
  <c r="F60" i="83" s="1"/>
  <c r="F30" i="115"/>
  <c r="F83" i="115" s="1"/>
  <c r="E63" i="4" s="1"/>
  <c r="F55" i="110"/>
  <c r="E57" i="4" l="1"/>
  <c r="F94" i="110"/>
  <c r="E61" i="4" s="1"/>
  <c r="E56" i="4"/>
  <c r="E64" i="4" l="1"/>
  <c r="E74" i="4" s="1"/>
</calcChain>
</file>

<file path=xl/sharedStrings.xml><?xml version="1.0" encoding="utf-8"?>
<sst xmlns="http://schemas.openxmlformats.org/spreadsheetml/2006/main" count="837" uniqueCount="521">
  <si>
    <t>Kod ugradbe u potresno aktivnim područjima treba konstrukciju ovješenog stropa prilagoditi odgovarajućim propisima.</t>
  </si>
  <si>
    <t>Cijenom treba također obuhvatiti sve osnovne i pomoćne materijale za izvedbu i ugradbu, sve osnovne i pomoćne radnje, sve transporte, uskladištenja i pretovare do i na gradilištu, potrebne radne skele.</t>
  </si>
  <si>
    <t>ZIDARSKI RADOVI UKUPNO:</t>
  </si>
  <si>
    <t>SOBOSLIKARSKO-LIČILAČKI RADOVI UKUPNO:</t>
  </si>
  <si>
    <t>RADOVI UKUPNO:</t>
  </si>
  <si>
    <t>Opći uvjeti i napomene</t>
  </si>
  <si>
    <t>Sve vertikalne i horizontalne plohe moraju biti izvedene ravne i očišćene po završetku radova.</t>
  </si>
  <si>
    <t>Pri radu treba se striktno pridržavati pravila zaštite na radu, uz primjenu odgovarajućih zaštitnih sredstava. Sve prostorije po završetku radova treba dobro prozračiti ili ventilirati.</t>
  </si>
  <si>
    <t>SUHI RADOVI UKUPNO:</t>
  </si>
  <si>
    <t>PKV</t>
  </si>
  <si>
    <t>KV</t>
  </si>
  <si>
    <t>VKV</t>
  </si>
  <si>
    <t>jed.cijena</t>
  </si>
  <si>
    <t>ukupna cijena</t>
  </si>
  <si>
    <t>Razne pomoćne konstrukcije i skele potrebne tijekom radova treba obvezno uračunati u jediničnu cijenu, osim gdje je to posebno predviđeno troškovnikom.</t>
  </si>
  <si>
    <t>Pregradni zidovi</t>
  </si>
  <si>
    <t>Spušteni stropovi</t>
  </si>
  <si>
    <t>Ukoliko se izvedu radovi koje projektant nije odobrio i (ili) u neodgovarajućoj boji, tonu ili kvaliteti i (ili) različito s obzirom na odobreni projekt oblaganja i detalje, radovi će se morati ponoviti u traženoj kvaliteti, izboru i po projektu uz prethodno uklanjanje neispravnih radova.</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</si>
  <si>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</si>
  <si>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opis</t>
  </si>
  <si>
    <t>jed.mjere</t>
  </si>
  <si>
    <t>količina</t>
  </si>
  <si>
    <t>Svi ličilački radovi vezani uz stolariju i bravariju uključeni su u jediničnoj cijeni izvedbe odgovarajuće stavke stolarskih i bravarskih radova.</t>
  </si>
  <si>
    <t xml:space="preserve">građevina   </t>
  </si>
  <si>
    <t xml:space="preserve">lokacija   </t>
  </si>
  <si>
    <t xml:space="preserve">projekt   </t>
  </si>
  <si>
    <t xml:space="preserve">dio   </t>
  </si>
  <si>
    <t>TROŠKOVNIK GRAĐEVINSKO-</t>
  </si>
  <si>
    <t>OBRTNIČKIH RADOVA</t>
  </si>
  <si>
    <t>SUHI RADOVI</t>
  </si>
  <si>
    <t>U slučaju eventualnih nejasnoća treba se u prvom redu poslužiti odgovarajućim i važećim normativima (građevinske norme). Sve zidarske radove treba izvesti i obračunati po G.N. 301.</t>
  </si>
  <si>
    <t>Izvedeni strop se obračunava po m2 tlorisne projekcije izvedenog stropa.</t>
  </si>
  <si>
    <t>SOBOSLIKARSKO-LIČILAČKI RADOVI</t>
  </si>
  <si>
    <t>m2</t>
  </si>
  <si>
    <t>2.</t>
  </si>
  <si>
    <t xml:space="preserve"> REKAPITULACIJA GRAĐEVINSKO-OBRTNIČKIH RADOVA</t>
  </si>
  <si>
    <t>1.</t>
  </si>
  <si>
    <t>3.</t>
  </si>
  <si>
    <t>4.</t>
  </si>
  <si>
    <t>5.</t>
  </si>
  <si>
    <t>6.</t>
  </si>
  <si>
    <t>7.</t>
  </si>
  <si>
    <t>kom</t>
  </si>
  <si>
    <t>sati</t>
  </si>
  <si>
    <t>ZIDARSKI RADOVI</t>
  </si>
  <si>
    <t xml:space="preserve">investitori   </t>
  </si>
  <si>
    <t>Svi materijali upotrijebljeni u gradnji moraju u potpunosti odgovarati HRN-ma.</t>
  </si>
  <si>
    <t>Susjedne postojeće ili već izvedene plohe, horizontalne ili vertikalne, potrebno je na odgovarajući način zaštititi, plastičnim (PVC ili PE) folijama, ljepenkom, daskama i sl., tako da ne bi došlo do njihovog oštećenja. Sve navedeno treba uračunati u jediničnu cijenu radova.</t>
  </si>
  <si>
    <t>Izvođač je dužan pratiti kvalitetu svih materijala koji se ugrađuju, kao i pomoćnih materijala koji se neće ugraditi ali koji se koriste tijekom radova, te dokazati da upotrijebljeni materijali zadovoljavaju odgovarajuću normu. Isto vrijedi i za dokazivanje stručnosti radnika, gdje se to normom traži. Sve troškove oko dobivanja certifikata (atesta), uključivo i utrošak svih potrebnih materijala za uzorke, izvođač treba uračunati u jediničnoj cijeni. Radove oko certificiranja treba povjeriti za to ovlaštenom poduzeću.</t>
  </si>
  <si>
    <t>Jediničnom cijenom treba također obuhvatiti i sve horizontalne i vertikalne transporte i prijenose osnovnog i pomoćnog materijala, do i na gradilištu, sve utovare, istovare i pretovare, te sva uskladištenja, sve do konačne ugradnje.</t>
  </si>
  <si>
    <t>Prije početka izvedbe radova izvođač je dužan projektantu predočiti uzorke boja odgovarajuće za određen tip obrade i izvesti probna bojanja s uzorcima na plohama koje se obrađuju, i to u više nijansi boja, na osnovu čega će projektant odabrati boju i način nanošenja odnosno tip valjka. Tek po izboru i odobrenju projektanta može se otpočeti sa radovima na tako odabran način. Gore navedeno neće se posebno platiti već predstavlja trošak i obvezu izvođača i ulazi u jediničnu cijenu izvedbe radova.</t>
  </si>
  <si>
    <t>Prilikom izvođenja radova mora se izvođač striktno pridržavati usvojenih i od strane projektanta prihvaćenih materijala i ovjerenih detalja.</t>
  </si>
  <si>
    <t>Sva bojanja i ličenja treba izvesti samo na suhim, čistim, ravnim ili ravnomjerno zakrivljenim (po projektu) i odmašćenim plohama. Podlogu treba prije početka radova pregledati i kod većih oštećenja ili zaprljanja i zamašćenja na isto upozoriti nadzornog inženjera i radove prekinuti dok se podloga odgovarajuće ne pripremi. Kod manjih oštećenja treba izvođač podlogu dovesti u potrebno stanje za kvalitetan rad brušenjem manjih neravnina, kitanjem i zapunjavanjem pukotina i manjih udubina kitom za zapunjavanje i izravnanje. Nakon toga treba obavezno izvesti gletanje odgovarajućom glet masom za određeni tip podloge do potrebne glatkoće, ako nije u stavci troškovnika drugačije navedeno. Sve gore navedeno treba uračunati u jediničnu cijenu.</t>
  </si>
  <si>
    <t>Prilikom izvođenja radova izvođač treba zaštititi sve susjedne plohe i dijelove konstrukcije na takav način da ne dođe do njihovog prljanja i oštećenja i isto uračunati u cijeni. Ukoliko do prljanja i oštećenja ipak dođe isto će izvođač očistiti i popraviti na svoj trošak.</t>
  </si>
  <si>
    <t>Sav prostor koji je izvođač koristio treba nakon završetka radova dovesti u prijašnje stanje i počistiti sav prostor od svojeg smeća, šute i otpada.</t>
  </si>
  <si>
    <t>Izvođač treba kvalitetu ugrađenih materijala i stručnost radnika dokazati odgovarajućim certifikatima izdanim od strane za to ovlaštene institucije. Za materijale koji nisu standardni treba izvođač osigurati uzorke i dati ih na ispitivanje.</t>
  </si>
  <si>
    <t>Prije početka izvedbe radova, izvođač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izvođača.</t>
  </si>
  <si>
    <t>Potkonstrukcija stijena mora biti izvedena isključivo od nerđajućih materijala materijala (za što izvođač treba osigurati certifikat), pravilno dimenzionirana i izvedena.</t>
  </si>
  <si>
    <t>Potkonstrukcija ovješenog stropa mora biti izvedena isključivo od nerđajućih materijala (za što izvođač treba osigurati certifikat), pravilno dimenzionirana i izvedena. Kod projektiranja radioničke dokumentacije i izvedbe treba voditi računa ukoliko će strop tijekom uporabe biti izložen uvjetima povećane vlage i korozivnog djelovanja raznih plinova i isparenja, kako bi se predvidjeli odgovarajući materijali i načini zaštite.</t>
  </si>
  <si>
    <t>Jediničnom cijenom izvedbe treba obuhvatiti dobavu i ugradbu elemenata stropa (sa završnom obradom ploha po izboru projektanta), slaganje elemenata u cjelinu, nultu montažu, kompletnu nosivu konstrukciju i sve pripadne sidrene elemente i detalje, izvedbu rubnih detalja uz zidove, stupove, pregrade ili prodore kroz plohu stropa, kao i obradu stropa oko ugrađenih elemenata instalacija. Sve navedeno treba izvesti isključivo u skladu s tehnologijom proizvođača stropa, rabeći samo materijale i alate koji su tehnologijom predviđeni.</t>
  </si>
  <si>
    <t>Sve radove po odabranom specifičnom proizvođaču, treba obvezno izvesti po detaljima i tehnološkim rješenjima tog proizvođača. To se odnosi kako na korištenje materijala tako i na uporabu odgovarajućeg alata. Vezano uz specifičnosti gore navedenih radova, izvođač je dužan prije davanja ponude obvezno se upoznati s načinom i detaljima izvođenja izolacija koji su opisani ovim troškovnikom, te s tehnologijom i specifičnostima izvođenja radova odabranog proizvođača. Sve eventualne nejasnoće i nedoumice izvođač je dužan dogovoriti i uskladiti s projektantom prije davanja ponude. Nikakvi naknadni zahtjevi neće se moći uvažiti.</t>
  </si>
  <si>
    <t>izvođač stijena mora tijekom izrade radioničke dokumentacije kao i montažer kod montaže biti u uskom kontaktu s isporučiteljima i izvođačima elektroinstalacija jake i slabe struje, instalacijama vode i odvodnje te ostalih instalacija i sistema koji se ugrađuju u sklopu stijene, jer svi ti elementi čine sastavni dio čija rješenja koordinira i kontrolira montažer stijene, a što je sve uključeno u jediničnu cijenu.</t>
  </si>
  <si>
    <t>Jediničnom cijenom izvedbe treba obuhvatiti dobavu i ugradnju elemenata stijene, slaganje elemenata u cjelinu, kompletnu nosivu konstrukciju, sve pripadne sidrene elemente i detalje, brtvljenja i kitanja rubova i spojeva, izvedbu rubnih detalja uz bočne vertikalne i horizontalne plohe, kao i obradu oko eventualno ugrađenih elemenata instalacija. Sve navedeno treba izvesti isključivo u skladu s tehnologijom proizvođača stijene, koristeći samo materijale i alate koji su tehnologijom predviđeni.</t>
  </si>
  <si>
    <t>Cijenom izvedbe radova treba obavezno uključiti sve materijale koji se ugrađuju i koriste (osnovne i pomoćne materijale), sav potreban rad (osnovni i pomoćni) na izvedbi radova do potpune gotovosti i funkcionalnosti, sve transporte i prijenose do i na gradilištu sve do mjesta ugradnje, sva potrebna uskladištenja i zaštite, sve potrebne zaštitne konstrukcije i skele, kao i sve drugo predviđeno mjerama zaštite na radu i pravilima struke.</t>
  </si>
  <si>
    <t>Izvođač stropa mora biti tijekom izrade radioničke dokumentacije kao i montažer kod montaže upoznat s izvedbom eventualno potrebnih slojeva toplinske i zvučne koji se ugrađuju iznad stropa, jer se potkonstrukcija i detalji moraju tome prilagoditi.</t>
  </si>
  <si>
    <t>Izvođač stropa mora biti u toku izrade radioničke dokumentacije kao i montažer kod montaže u uskom kontaktu s isporučiteljima i izvođačima elektroinstalacija jake i slabe struje, instalacije klime i ostalih sistema koji se ugrađuju iznad i u sklopu stropa, jer svi ti elementi čine sastavni dio čija rješenja koordinira i kontrolira montažer stropa, a što je sve uključeno u jediničnu cijenu izvedbe stropa.</t>
  </si>
  <si>
    <t>RUŠENJA I DEMONTAŽE</t>
  </si>
  <si>
    <t xml:space="preserve">Sve radove treba izvesti u skladu sa opisima iz stavki troškovnika, te uz obaveznu provjeru stanja postojećih građevina na parceli, a uz poštivanje važećih normativa i tehničkih uvjeta, u kvaliteti traženoj projektom.
</t>
  </si>
  <si>
    <t xml:space="preserve">Pri radu se treba obvezno pridržavati odredbi Zakona o zaštiti na radu, kao i odgovarajućih pravilnika. Ukoliko nadzorni inženjer uoči da se izvoditelj ili njegov kooperant ne pridržava istih, treba mu zabraniti daljnji rad dok ga ne organizira u skladu sa propisima. U tom slučaju svi troškovi prekida kao i troškovi investitora glede kašnjenja radova idu na teret izvoditelja, a prekid ne utječe na rok izvedbe radova.
</t>
  </si>
  <si>
    <t xml:space="preserve">Sve radove treba izvestipo uputama i pod nadzorom ovlaštenih projektanata i nadzornih inženjera. </t>
  </si>
  <si>
    <t xml:space="preserve">Sve eventualne nejasnoće treba izvoditelj dogovoriti s investitorom ili nadzorom prije davanja ponude. Prije početka izvedbe radova, izvoditelj ili njegov kooperant dužan je predočiti detalje izvedbe radova i materijale za rad, i tek po pismenom odobrenju može otpočeti s radovima. Ukoliko iz voditelj ne riješi nedoumice ili detalje prije početka radova, sve eventualno nastale štete, prekide i nepredviđene radove dužan je nadoknaditi i izvesti na svoj trošak. 
</t>
  </si>
  <si>
    <t xml:space="preserve">Sva šuta i otpadni materijal odvozi se na privremenu gradilišnu deponiju uređenu u skladu s odredbama pravila zaštite na radu. Kada se deponija napuni, odnosno najmanje svakodnevno, materijal sa privremene deponije utovaruje se u prevozno sredstvo i odvozi na gradsku deponiju. Izvoditelj je dužan redovito a najmanje svakodnevno održavati prilazne ceste do gradilišta i redovito ih čistiti od smeća, šute, prašine ; drugog materijala koji ih je tijekom manipulacije i prevoza uprljao. To se odnosi i na bilo kakvo zagađenje okoline (naročito ulja, benzin, boje, Iakovi). 
</t>
  </si>
  <si>
    <t xml:space="preserve">U svim stavkama demontaže treba uzeti u obzir i prijenos svih demontiranih elemenata do gradilišne deponije. Isto treba uračunati u jediničnu cijenu rada, iako isto nije posebice navedeno u opisu stavke. 
</t>
  </si>
  <si>
    <t xml:space="preserve">Kod svih stavki treba obvezno uračunati i potrebnu skelu za odgovarajuću visinu. </t>
  </si>
  <si>
    <t xml:space="preserve">Normu utroška sati za vršenje radova treba obvezno računati sa svim potrebnim dodatnim koeficijentima za otežanje radova, u svemu po GN za Odgovarajuću vrstu radova. U koeficijentima treba posebnu pažnju obratiti na režim rada (položaj gradilišta u gradu), održavanje čistoće na pristupima, troškove komunalija kao i drugo što pripada u faktor gradilišta, a nije posebno specificirano. 
</t>
  </si>
  <si>
    <t>paušalno</t>
  </si>
  <si>
    <t>RUŠENJA I DEMONTAŽE UKUPNO:</t>
  </si>
  <si>
    <t>Savska cesta 31, 10000 Zagreb</t>
  </si>
  <si>
    <t>* uređenje gradilišta po završetku rada, sa otklanjanjem svih otpadaka, šute, ostataka građevnog materijala, inventara, pomoćnih objekata, itd.</t>
  </si>
  <si>
    <t>* uskladištenje materijala i elemenata za obrtničke i instalaterske radove do njihove ugradbe,</t>
  </si>
  <si>
    <t>* barake za smještaj radnika i kancelarije gradilišta,</t>
  </si>
  <si>
    <t>* sva ispitivanja materijala,</t>
  </si>
  <si>
    <t>* nalaganje temelja prije iskopa,</t>
  </si>
  <si>
    <t>* izvedbu privremenih pristupnih puteva u okviru gradilišta uključivo s prostorom za pranje mehanizacije</t>
  </si>
  <si>
    <t>* kompletnu režiju gradilišta, uključujući dizalice, mostove, svu potrebnu mehanizaciju i sl.</t>
  </si>
  <si>
    <t>Izvođač faktorom obuhvaćai i slijedeće radove, koji se neće zasebno obračunavati kao naknadni rad, i to:</t>
  </si>
  <si>
    <t>Na jediničnu cijenu radne snage izvoditelj ima pravo zaračunati faktor prema postojećim gospodarskim instrumentima na osnovu zakonskih propisa.</t>
  </si>
  <si>
    <t>FAKTORI</t>
  </si>
  <si>
    <t>SPECIFIČNI UVJETI RADA</t>
  </si>
  <si>
    <t>To isto vrijedi i za zaštitu radova tokom ljeta od prebrzog sušenja uslijed visoke temperature. Ukoliko dođe do kašnjenja u dinamici krivnjom izvoditelja, dodatne troškove snosi izvoditelj.</t>
  </si>
  <si>
    <t>ZIMSKI I LJETNI RAD</t>
  </si>
  <si>
    <t>Skela mora biti na vrijeme postavljena kako ne bi nastao zastoj u radu. Pod pojmom skela podrazumjeva se i prilaz istoj, te ograda. Ujedno su uključeni i prilazi, te mostovi za betoniranje konstrukcija i sl.</t>
  </si>
  <si>
    <t xml:space="preserve">Sve vrste skele bez obzira na visinu ulaze u jediničnu cijenu pojedinog rada osim fasadne skele. </t>
  </si>
  <si>
    <t>SKELE</t>
  </si>
  <si>
    <t>Ujedno treba uključiti sav rad oko zaštite gotovih konstrukcija i dijelova objekta od štetnog utjecaja vrućine, hladnoće i sl.</t>
  </si>
  <si>
    <r>
      <t xml:space="preserve">U kalkulaciji rada treba uključiti sav rad, kako glavni tako i pomoćni, te sav unutarnji transport kao i </t>
    </r>
    <r>
      <rPr>
        <b/>
        <sz val="10"/>
        <rFont val="Arial"/>
        <family val="2"/>
        <charset val="238"/>
      </rPr>
      <t xml:space="preserve">čišćenje prostora u tijeku radova te odvoz šute i viška materijala s gradilišta. </t>
    </r>
  </si>
  <si>
    <t>U cijenu materijala i rada uključena je i cijena transportnih troškova bez obzira na prijevozno sredstvo sa svim prijenosima, utovarima i istovarima, te uskladištenje i čuvanje na gradilištu od unošenja (prebacivanje, zaštita i sl.), kao i davanje potrebnih uzoraka kod pojedinih vrsta materijala.</t>
  </si>
  <si>
    <t>RAD</t>
  </si>
  <si>
    <t>U cijenu materijala uključena je i cijena transportnih troškova bez obzira na prijevozno sredstvo sa svim prijenosima, utovarima i istovarima, te uskladištenje i čuvanje na gradilištu od unošenja (prebacivanje, zaštita i sl.), kao i davanje potrebnih uzoraka kod pojedinih vrsta materijala, sva potrebna ispitivanja, dobava certifikata i drugih dokaza kvalitete.</t>
  </si>
  <si>
    <t>Pod tim nazivom se podrazumjeva cijena materijala tj. dobavna cijena i to kako glavnog materijala, tako i pomoćnog, veznog materijala i sl.</t>
  </si>
  <si>
    <t>MATERIJAL</t>
  </si>
  <si>
    <t>Sva odstupanja stvarno izvedenih količina u odnosu na količine predviđene projektantskim troškovima (+ ili -) obračunati će se prema stvarno izvršenim radovima što će se evidentirati konačnim obračunom putem građ. knjige.</t>
  </si>
  <si>
    <t>Za naknadne radove čiji se opisi nalaze u ugovornom troškovniku primjenjivati će se ugovorne jedinične cijene.</t>
  </si>
  <si>
    <t>Za naknadne radove čiji opisi se ne nalaze u troškovniku, a koji se imaju izvesti po nalogu nadzornog inženjera, obračun se vrši po stvarnim troškovima rada i materijala odnosno prethodno dostavljenim ponudama.</t>
  </si>
  <si>
    <t>NAKNADNI RADOVI</t>
  </si>
  <si>
    <t>Posebne opće napomene dane su u sklopu odgovarajućih grupa radova.</t>
  </si>
  <si>
    <t>Osim navedenih općih uvjeta, za određene grupe radova vrijede posebne opće napomene kojih se zajedno sa ovim općim uvjetima treba pridržavati .</t>
  </si>
  <si>
    <t xml:space="preserve">Po završetku radova kvalitetu izvedenih radova treba izvoditelj ustanoviti zapisnički s nadzornim inženjerom. </t>
  </si>
  <si>
    <t>Obračun radova vršiti će se prema opisu u pojedinoj stavci odnosno u skladu sa važećim građevinskim normama.</t>
  </si>
  <si>
    <t>Obračun</t>
  </si>
  <si>
    <t>U građ. dnevnik obavezno evidentirati:</t>
  </si>
  <si>
    <t>Upis u građ. dnevnik</t>
  </si>
  <si>
    <t>Sve radove izvoditelj treba izvesti u skladu s nacrtima i detaljima izvedbe, prethodnom dogovoru s projektantom te važećim standardima i tehničkim uvjetima za odgovarajuću vrstu radova.</t>
  </si>
  <si>
    <t xml:space="preserve">Izvoditelj je također dužan ukloniti sve zaštitne i pomoćne konstrukcije u roku koji je predviđen za izvođenje radova i na svoj trošak. </t>
  </si>
  <si>
    <t>Izvoditelj treba kvalitetu ugrađenih materijala i stručnosti radnika dokazati odgovarajućim atestima i uvjerenjima izdanim od strane za to ovlaštene organizacije.</t>
  </si>
  <si>
    <t>Kvaliteta izvedenih radova:</t>
  </si>
  <si>
    <t>Ukoliko ipak dođe do oštećenja prethodno izvedenih radova za koje je odgovoran izvoditelj ili njegov kooperant, dužan je iste o svom trošku dovesti u stanje prije oštećenja ili naručiti iste radove kod drugog izvoditelja na svoj teret. Popravak treba izvesti u primarno određenom roku ili dogovorno.</t>
  </si>
  <si>
    <t>Pri radu treba obavezno primjenjivati sve potrebne mjere zaštite na radu. Ukoliko nadzorni inženjer uoči da se ovih pravila izvoditelj ne pridržava može mu se zabraniti daljnji rad dok ga ne organizira u skladu s pravilima.</t>
  </si>
  <si>
    <t>Ukoliko prije početka izvođenja radova izvođač ustanovi da je došlo do promjene uvjeta za izvođenje radova, dužan je o tome upozoriti nadzornog inženjera i dogovorno riješiti i zapisnički ustanoviti kvalitetu izvođenja radova.</t>
  </si>
  <si>
    <t>Ukoliko izvođač ipak izvede radove na neodgovarajući način i od neodgovarajućih materijala, dužan je na svoj trošak izvesti iste od materijala tražene kvalitete i na opisan način, uz prethodno otklanjanje nekvalitetnih radova.</t>
  </si>
  <si>
    <t>Zabranjena je upotreba materijala - osnovnog ili pomoćnog, koji nije predviđen opisom, nacrtima i detaljima, osim ukoliko to nije dogovorno utvrđeno sa projektantom ili nadzornim inženjerom.</t>
  </si>
  <si>
    <t>Eventualne promjene u detaljima ili materijalu treba izvođač dogovoriti s projektantom ili nadležnim nadzornim inženjerom.</t>
  </si>
  <si>
    <t>Sve eventualne nejasnoće treba izvođač riješiti s projektantom prije davanja ponude, jer se naknadni zahtjevi neće uvažiti. Prije izvođenja radova treba provjeriti kvalitetu materijala koji se ugrađuje, od strane projektanta ili nadzornog inženjera i izvesti radove u skladu s detaljima izvedbe.</t>
  </si>
  <si>
    <t>U cijeni stavke treba ukalkulirati i sve troškove osiguranja uskladištenog materijala, sve do ugradbe ili primopredaje istog.</t>
  </si>
  <si>
    <t>Sve mjere u planovima provjeriti u naravi. Svu kontrolu vršiti bez posebne naplate.</t>
  </si>
  <si>
    <t xml:space="preserve">Sve radove izvesti do pune funkcionalnosti prema opisu pojedinih stavaka troškovnika i uvodnih općih opisa pojedinih grupa radova. </t>
  </si>
  <si>
    <t>OPĆI UVJETI UZ TROŠKOVNIK</t>
  </si>
  <si>
    <t>0.</t>
  </si>
  <si>
    <t>Prilikom izvođenja radova, izvoditelj treba zaštititi sve susjedne plohe, dijelove konstrukcije i prethodno izvedene radove na prikladan način, a u skladu s pravilima zaštite na radu, tako da ne dođe do oštećenja gore navedenoga. Troškove zaštite treba izvoditelj uračunati u jediničnu cijenu.</t>
  </si>
  <si>
    <t>Po završetku izvedenih radova, ali i u tijeku radova ukoliko je nužno zbog usklađivanja s drugim izvoditeljima, izvoditelj je dužan stalno čistiti radni prostor, plohe i prethodno izvedene radove koje je svojim radom ev. zaprljao, ili iste radove dogovoriti sa drugim izvoditeljem, a sve na svoj trošak.</t>
  </si>
  <si>
    <t>vremenske i ostale uvjete za vrijeme izvođenja radova, kvalitetu i stanje pojedinih podloga prije nastavka izvođenja završnih radova, uočene nedostatke i način njihovog otklanjanja, podatke o kontrolnim ispitivanjima, preuzimanje faza radova.</t>
  </si>
  <si>
    <t>Ukoliko je u ugovoreni termin izvršenja objekta uključen i zimski odnosno ljetni period, to se neće posebno izvoditelju priznavati na ime naknade, već sve mora biti uključeno u jediničnu cijenu. Za vrijeme zime građevina se mora zaštititi. Svi eventualno smrznuti dijelovi moraju se ukloniti i izvesti ponovno bez bilo kakve naplate. Ukoliko je temperatura niža od temperature pri kojoj je dozvoljen određeni rad, a investitor ipak traži da se radovi izvode, izvoditelj ima pravo računati naknadu po važećoj normi, ali u tom slučaju izvoditelj snosi punu odgovornost za ispravnost i kvalitetu izvedenih radova.</t>
  </si>
  <si>
    <t>Ukoliko se ukažu eventualne nejednakosti između projekata i stanja na gradilištu izvoditelj radova dužan je pravovremeno obavjestiti investitora i projektanta i zatražiti objašnjenja.</t>
  </si>
  <si>
    <t>Ukoliko se ustanovi da su radovi izvedeni nekvalitetno, izvoditelj ih je dužan ponovo izvesti u traženoj kvaliteti ili naručiti kod drugog izvoditelja, a sve u najkraćem dogovorenom roku i na svoj trošak.</t>
  </si>
  <si>
    <t>NAMJEŠTAJ PO MJERI</t>
  </si>
  <si>
    <t>NAMJEŠTAJ PO MJERI UKUPNO:</t>
  </si>
  <si>
    <t>Svaka stavka podrazumijeva nabavu materijala, izmjeru, izradu, transport i montažu namještaja, spremno za uporabu, te njegovu zaštitu tokom trajanja gradilišta.</t>
  </si>
  <si>
    <t>Kod izrada i montaža pojedinih stavaka potrebno se koordinirati sa ugradnjom i provođenjem elemenata rasvjete, utičnica i dr. elektro elemenata. Sva bušenja i pripreme za ugradnju su u ingerenciji izvođača namještaja i dio su stavke, pozicije, broj i mjesta uradnje elektro priključaka vidljiva su u projektu mikrolokacija interijera, ali obavezno konzultirati i elektroprojekt. U slučaju izmjene ugradnih elemenata rasvjeta i dr, mikrolokacija će se odrediti naknadno, po odobrenju glavnog projektanta</t>
  </si>
  <si>
    <r>
      <t xml:space="preserve">Za okov je potrebno nuditi tip kao </t>
    </r>
    <r>
      <rPr>
        <b/>
        <i/>
        <sz val="10"/>
        <rFont val="Arial"/>
        <family val="2"/>
        <charset val="1"/>
      </rPr>
      <t>BLUM</t>
    </r>
    <r>
      <rPr>
        <i/>
        <sz val="10"/>
        <rFont val="Arial"/>
        <family val="2"/>
        <charset val="1"/>
      </rPr>
      <t xml:space="preserve"> ili </t>
    </r>
    <r>
      <rPr>
        <b/>
        <i/>
        <sz val="10"/>
        <rFont val="Arial"/>
        <family val="2"/>
        <charset val="1"/>
      </rPr>
      <t>GRASS</t>
    </r>
    <r>
      <rPr>
        <i/>
        <sz val="10"/>
        <rFont val="Arial"/>
        <family val="2"/>
        <charset val="1"/>
      </rPr>
      <t>.</t>
    </r>
  </si>
  <si>
    <t>Potkonstrukcija se izvodi od masiva, ukoliko nije drugačije naznačeno u stavci ili shemi i nesmije biti vidljiva, kao niti spojni elementi.</t>
  </si>
  <si>
    <t>Furniri moraju biti ujednačene boje, obavezno svi obavezno iz iste palete, bez vidljivih oštečenja. Uzorke furnira dati projektantu na odobrenje.</t>
  </si>
  <si>
    <t>Pojedini elementi namještaja imaju pripadajuće uređaje, koji su popisani i sastavni dio su stavke, a koje je potrebno ugraditi. Kod takvih složenih namještaja isti izvesti do potpune funkcionalnosti.</t>
  </si>
  <si>
    <t>Posebnu pažnju treba obratiti na dijelove namještaja koji se spajaju u cjelinu, te iako su  to zasebne stavke, spoj mora biti nevidljiv. 
U slučajevima spajanja elemenata namještaja s zidom, spojevi moraju biti obrađeni trajno elastičnim kitovima u boji drveta ili boje zida, ovisno o situaciji. U slučajevima gdje se radi ugradbeni namještaj, svi spojevi i razmaci moraju biti obrađeni pokrivnim letvicama. koje su sastavni dio stavke.</t>
  </si>
  <si>
    <t xml:space="preserve">Sve mjere se moraju provjeriti u naravi. </t>
  </si>
  <si>
    <t>NAPOMENA:
Uz opise svake stavke dana je izvedbena shema pojedinog namještaja sa svim bitnim oblikovnim, dimenzijskim i opisnim elementima, te je ista sastavni dio tendera. Sav rad treba izvesti shodno opisima stavaka i shema, te pravilu struke, tehničkim listovima i uputama proizvođaća ugrađenih elemenata.</t>
  </si>
  <si>
    <t>Sav namještaj mora biti kompaktan i čvrst, a u slučaju micanja gotovog namještaja ne smije doći do razdvajanja istog.</t>
  </si>
  <si>
    <t>Sva spajanja moraju se izvoditi ljepljenjem, tiplanjem i ekscentrima, uz upotrebu kutnika i drugog okova na pojedinim mjestima. Na posebno opterečenim mjestima treba upotrebljavati metalne kutne profile. Nisu dozvoljeni vidljivi spojevi, osim ako stavka ne propiše drugačije.</t>
  </si>
  <si>
    <r>
      <t>ARHITEKTONSKI IZVEDBENI PROJEKT-</t>
    </r>
    <r>
      <rPr>
        <i/>
        <sz val="10"/>
        <rFont val="Arial CE"/>
      </rPr>
      <t>UNUTRAŠNJE UREĐENJE I ODRŽAVANJE</t>
    </r>
  </si>
  <si>
    <t>b) pomoćni materijal i rad</t>
  </si>
  <si>
    <t>OPĆI UVJETI</t>
  </si>
  <si>
    <t>Prije početka izvedbe izvoditelj je dužan dostaviti projektantu na pregled i izbor uzorke materijala i tek po izboru i odobrenju projektanta može otpočeti s radovima. Ukoliko se ugrade materijali koje projektant nije odobrio ili u neodgovarajućoj kvaliteti radovi će se morati ponoviti u traženoj kvaliteti i izboru uz prethodno uklanjanje neispravnih radova. Izrada detalja neće se posebno platiti već predstavlja trošak i obvezu izvoditelja.</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</si>
  <si>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sva osiguranja radova i materijala, kao i sve ostalo posebno specificirano u opisu stavke troškovnika; sve potrebne zaštitne konstrukcije, kao i sve drugo predviđeno mjerama zaštite na radu i pravilima struke.</t>
  </si>
  <si>
    <t>U cijenu uključiti specifičnu namjenu prostora, sva potrebna osiguranja, režime rada, provjere sigurnosti, zatim položaj u gradu, mogućnosti pristupa gradilištu</t>
  </si>
  <si>
    <t>Sve podloge za polaganje podnih obloga potrebno je fino izravnati s masom za izravnavanje.</t>
  </si>
  <si>
    <t>Radovi na polaganju podova mogu se izvoditi nakon što su provjereni svi potrebni uvjeti, kao što su kvaliteta podloge, vlažnost, temperatura u prostorijama, kao i svi ostali uvjeti koje traži izvođač pojedinih vrsta radova.</t>
  </si>
  <si>
    <t>Obračun izvršenih radova izvršit će se prema jedinici mjera u troškovniku, važećim normama, tehničkim uvjetima za pojedine vrste podova i izmjera na licu mjesta.</t>
  </si>
  <si>
    <t>Jedinična cijena sadrži sav potreban materijal i pribor, sav potreban rad, transport do gradilišta i na gradilištu, kao i sva sredstva zaštite na radu radnika na gradilištu.</t>
  </si>
  <si>
    <t>HRN U.F2.017 Tehnički uvjeti za izvođenje radova pri polaganju podnih obloga.</t>
  </si>
  <si>
    <t>Količine podova u stavkama troškovnika odgovaraju površinama iz nacrta. Prije davanja ponude potrebno je provjeriti stanje i količine na licu mjesta i cijenom predvidjeti potrebne veće količine materijala radi otpada.</t>
  </si>
  <si>
    <t>Uključivo dobava i postava materijala, pribor,  te upotreba svih potrebnih alata i uređaja.</t>
  </si>
  <si>
    <t>zid</t>
  </si>
  <si>
    <t xml:space="preserve">strop </t>
  </si>
  <si>
    <t>9.</t>
  </si>
  <si>
    <t>Agencija za komercijanu djelatnost d.o.o.</t>
  </si>
  <si>
    <t>10.</t>
  </si>
  <si>
    <t>m3</t>
  </si>
  <si>
    <t>a) sokl od MDF-a</t>
  </si>
  <si>
    <t>rs</t>
  </si>
  <si>
    <t>m1</t>
  </si>
  <si>
    <t>Razne nespecificirani i nepredviđeni manji radovi kao i pripomoći. Po radnim satima.</t>
  </si>
  <si>
    <t>PODOPOLAGAČKI RADOVI</t>
  </si>
  <si>
    <t>A/</t>
  </si>
  <si>
    <t>PRIJE IZVEDBE OBAVEZNO UZORAK PROVJERITI S PROJEKTANTOM.</t>
  </si>
  <si>
    <t xml:space="preserve">Dobava i postava tekstilne podne obloge </t>
  </si>
  <si>
    <t>Tekstilna podna obloga mora biti sljedećih karakteristika:</t>
  </si>
  <si>
    <t>- otpornost na habanje prema EN 1307: 33 (heavy use)</t>
  </si>
  <si>
    <t>- zapaljivost: Bfl-s1 prema EN 13501-1 odnosno B1 prema HR DIN 4102</t>
  </si>
  <si>
    <t>Ploče se polažu na protuklizni premaz (čičak ljepilo) prema preporuci proizvođača.</t>
  </si>
  <si>
    <t>Tekstilna podna obloga u pločama. Po m2.</t>
  </si>
  <si>
    <t>Uključivo dobava i postava materijala, pribor,  te upotreba svih potrebnih alata i uređaja. Po m1.</t>
  </si>
  <si>
    <t>a) tekstilni pod, ponuđeni proizvod (+10%)__________</t>
  </si>
  <si>
    <t>- Cradle to Cradle: SILVER</t>
  </si>
  <si>
    <t>PODOPOLAGAČKI RADOVI:</t>
  </si>
  <si>
    <t xml:space="preserve"> </t>
  </si>
  <si>
    <t>Namještaj se izvodi od drvenih elemenata, oplemenjenih iverica (iveral), MDF-a ili ako je navedeno drugih drvenih ploča obloženih melaminskom folijom ili kako je već stavkom propisano.
Debljine su navedene u shemama ili opisima stavaka. MDF treba biti laserski kantiran, u dekoru koji odgovara osnovnom dekoru. Rezanja i kantiranja se moraju vršiti strojno, sav materjal mora biti prvoklasne kvalitete.Sve vidljive plohe moraju biti iz jednog dijela, oism ako je shemom drugačije naznačeno.</t>
  </si>
  <si>
    <t>NAPOMENA: Demontažu i ponovnu montažu posebne elektro  ( senzori, nadzorne kamere i sl.) dogovoriti sa stručnom službom AKD-a. 
Zbog posebnih sigurnosnih režima i načina rada AKD-a potrebno je prije početka radova dogovoriti moguće načine obavljanja radova.</t>
  </si>
  <si>
    <t>TEKSTILNE PODNE OBLOGE</t>
  </si>
  <si>
    <t xml:space="preserve"> - otvor  Ø 5-15cm </t>
  </si>
  <si>
    <t xml:space="preserve"> - otvor  Ø &lt; 5 cm </t>
  </si>
  <si>
    <t>Izvoditi prema izvedbenim nacrtima i shemama.</t>
  </si>
  <si>
    <t>Boja po izboru projektanta, usklađena s bojom zida.</t>
  </si>
  <si>
    <t>8.</t>
  </si>
  <si>
    <t>11.</t>
  </si>
  <si>
    <t>12.</t>
  </si>
  <si>
    <t>Razne nespecificirani i nepredviđeni manji radovi kao i pripomoći obrtnicima i instalaterima. Po radnim satima.</t>
  </si>
  <si>
    <t xml:space="preserve"> - obloga zida gipskartonskim pločama</t>
  </si>
  <si>
    <t>paušal</t>
  </si>
  <si>
    <t>b)  izrada tapete s apliciranom željenom grafikom</t>
  </si>
  <si>
    <t xml:space="preserve">c)  doprema i postavljanje tapete na zid </t>
  </si>
  <si>
    <t>a)  priprema grafike u potrebnom digitalnom
    formatu u dogovoru s projektantom</t>
  </si>
  <si>
    <t>5a.</t>
  </si>
  <si>
    <t xml:space="preserve"> - vrata širine 90-120cm, visine 210cm</t>
  </si>
  <si>
    <r>
      <rPr>
        <b/>
        <sz val="10"/>
        <rFont val="Arial"/>
        <family val="2"/>
      </rPr>
      <t>Skidanje parket lajsne 3x2 cm</t>
    </r>
    <r>
      <rPr>
        <sz val="10"/>
        <rFont val="Arial"/>
        <family val="2"/>
      </rPr>
      <t>.  Skidati uz minimalno oštećenje zida i parketa. S odvozom materijala, po m' lasne.</t>
    </r>
  </si>
  <si>
    <r>
      <t xml:space="preserve">Utovar u prijevozno sredstvo sveg otpadnog materijala preostalog nakon rušenja i svih radova te prijevoz na gradsku deponiju građevinskog materijala na udaljenosti do 10 km. </t>
    </r>
    <r>
      <rPr>
        <sz val="10"/>
        <rFont val="Arial CE"/>
      </rPr>
      <t>Obuhvaćen utovar, istovar, prijevoz i sve naknade za deponiranje na ovlaštenoj deponiji. Odvoz otpada će se obavljati po potrebi u više navrata. U cijenu uključen koef. rastresitosti k=1,50. Obračun po m3.</t>
    </r>
    <r>
      <rPr>
        <sz val="10"/>
        <rFont val="Arial CE"/>
        <charset val="238"/>
      </rPr>
      <t xml:space="preserve">
</t>
    </r>
  </si>
  <si>
    <r>
      <rPr>
        <b/>
        <sz val="10"/>
        <rFont val="Arial CE"/>
        <charset val="238"/>
      </rPr>
      <t>Svakodnevno čišćenje</t>
    </r>
    <r>
      <rPr>
        <sz val="10"/>
        <rFont val="Arial CE"/>
        <charset val="238"/>
      </rPr>
      <t xml:space="preserve"> prostora dok traju radovi. Uključivo odvoz manje šute i smeća na gradilišnu deponiju. Po radnim satima.</t>
    </r>
  </si>
  <si>
    <r>
      <rPr>
        <b/>
        <sz val="10"/>
        <rFont val="Arial CE"/>
        <charset val="238"/>
      </rPr>
      <t>Kompletno čišćenje i pranje</t>
    </r>
    <r>
      <rPr>
        <sz val="10"/>
        <rFont val="Arial CE"/>
        <charset val="238"/>
      </rPr>
      <t xml:space="preserve"> prostora prije predaje zgrade. Uključivo podne i zidne obloge i opločenja, stolarija i bravarija s pripadnim ostakljenjem. Uključivo odvoz manje šute i smeća na gradilišnu deponiju. Po m2.</t>
    </r>
  </si>
  <si>
    <r>
      <t>Dobava i postava</t>
    </r>
    <r>
      <rPr>
        <b/>
        <sz val="10"/>
        <rFont val="Arial"/>
        <family val="2"/>
        <charset val="238"/>
      </rPr>
      <t xml:space="preserve"> sokl letvice</t>
    </r>
    <r>
      <rPr>
        <sz val="10"/>
        <rFont val="Arial"/>
        <family val="2"/>
        <charset val="238"/>
      </rPr>
      <t xml:space="preserve"> od lakiranog MDFa kao </t>
    </r>
    <r>
      <rPr>
        <b/>
        <sz val="10"/>
        <rFont val="Arial"/>
        <family val="2"/>
        <charset val="238"/>
      </rPr>
      <t xml:space="preserve">ADDE M60 </t>
    </r>
    <r>
      <rPr>
        <sz val="10"/>
        <rFont val="Arial"/>
        <family val="2"/>
        <charset val="238"/>
      </rPr>
      <t>visine 70mm, debljine 10mm. Sokl dolazi na zidove od opeke i knauf zidove.</t>
    </r>
  </si>
  <si>
    <r>
      <t xml:space="preserve">Dobava i ugradnja </t>
    </r>
    <r>
      <rPr>
        <b/>
        <sz val="10"/>
        <rFont val="Arial"/>
        <family val="2"/>
        <charset val="238"/>
      </rPr>
      <t>revizijskih vratašca</t>
    </r>
    <r>
      <rPr>
        <sz val="10"/>
        <rFont val="Arial"/>
        <family val="2"/>
        <charset val="238"/>
      </rPr>
      <t xml:space="preserve"> sa skrivenim sistemom za zatvaranje u bočnim stranama glatkog gipskartonskog spuštenog stropa. Dimenzija cca 30x30 cm. Vratašca s ugrađenom gipskartonskom pločom kao Alu star ili jednakovrijedno s minimalno vidljivim usjekom.
Stavka uključuje sav potreban alat i pribor.
Točne pozicije odrediti s nadzornim inženjerom. Po kom ugrađene stavke (količine pretpostavljene).</t>
    </r>
  </si>
  <si>
    <r>
      <rPr>
        <b/>
        <sz val="10"/>
        <rFont val="Arial"/>
        <family val="2"/>
        <charset val="238"/>
      </rPr>
      <t>Izrezivanje otvora</t>
    </r>
    <r>
      <rPr>
        <sz val="10"/>
        <rFont val="Arial"/>
        <family val="2"/>
        <charset val="238"/>
      </rPr>
      <t xml:space="preserve"> u stropu za montažu razne opreme. Stavka uključuje sav poreban alat i pribor. Sva otežanja u cijeni. Po kom. Količine pretpostavljene.</t>
    </r>
  </si>
  <si>
    <r>
      <t xml:space="preserve">Bojanje postojećih </t>
    </r>
    <r>
      <rPr>
        <b/>
        <sz val="10"/>
        <rFont val="Arial CE"/>
        <family val="2"/>
        <charset val="238"/>
      </rPr>
      <t>drvenih vrata i dovratnika</t>
    </r>
    <r>
      <rPr>
        <sz val="10"/>
        <rFont val="Arial CE"/>
        <family val="2"/>
        <charset val="238"/>
      </rPr>
      <t>. Uključivo demontažu, skidanje stare boje, paljenje, brušenje i kitanje neravnina te nanošenje nove boje u 2-3 sloja  u boji po izboru projektanta (svijetlo siva usklađena sa bojom sokla). Stavka uključuje nabavu potrebnog materijala i rad na ponovnoj ugradnji. Po kom.</t>
    </r>
  </si>
  <si>
    <r>
      <rPr>
        <b/>
        <sz val="10"/>
        <rFont val="Arial"/>
        <family val="2"/>
      </rPr>
      <t xml:space="preserve">Zaštita </t>
    </r>
    <r>
      <rPr>
        <sz val="10"/>
        <rFont val="Arial"/>
        <family val="2"/>
      </rPr>
      <t>sklopa ureda, podesta stubišta od oštećenja i prašine tijekom radova te zaštita elemenata koji se ne uklanjaju i ne ruše (vrata, prozori, radijatori i sl.).</t>
    </r>
  </si>
  <si>
    <t>x</t>
  </si>
  <si>
    <t>pregradni zid d=18 cm/h=312 cm</t>
  </si>
  <si>
    <r>
      <rPr>
        <b/>
        <sz val="10"/>
        <rFont val="Arial CE"/>
        <charset val="238"/>
      </rPr>
      <t>Demontaža unutrašnjih drvenih sobnih jednokrilnih vrata s nadsvjetlom</t>
    </r>
    <r>
      <rPr>
        <sz val="10"/>
        <rFont val="Arial CE"/>
      </rPr>
      <t xml:space="preserve">. Ukupna dimenzija cca </t>
    </r>
    <r>
      <rPr>
        <sz val="10"/>
        <rFont val="Arial CE"/>
        <charset val="238"/>
      </rPr>
      <t>90x192+nadsvjetlo (od 50 do 100cm). Uklanjati pažljivo sa što manjim oštećenjem okolnih ploha zida. U stavku uključen odvoz I zbrinjvanje na najbliže reciklažno dvorište.</t>
    </r>
  </si>
  <si>
    <r>
      <t xml:space="preserve">Demontaža ulaznih aluminijskih ostakljenih vrata </t>
    </r>
    <r>
      <rPr>
        <sz val="10"/>
        <rFont val="Arial CE"/>
      </rPr>
      <t>s nadsvjetlom i fikserima postrance, ukupna dim. 160x260 cm</t>
    </r>
    <r>
      <rPr>
        <b/>
        <sz val="10"/>
        <rFont val="Arial CE"/>
        <charset val="238"/>
      </rPr>
      <t xml:space="preserve">. </t>
    </r>
    <r>
      <rPr>
        <sz val="10"/>
        <rFont val="Arial CE"/>
      </rPr>
      <t>Uklanjati pažljivo sa što manjim oštećenjem okolnih ploha zida. U stavku uključen odvoz I zbrinjvanje na najbliže reciklažno dvorište</t>
    </r>
  </si>
  <si>
    <t>dim 320x260</t>
  </si>
  <si>
    <t>dim 170x260</t>
  </si>
  <si>
    <t>13.</t>
  </si>
  <si>
    <t>Moguć rad:</t>
  </si>
  <si>
    <r>
      <t xml:space="preserve">Na zidovima koji se ruše </t>
    </r>
    <r>
      <rPr>
        <b/>
        <sz val="10"/>
        <rFont val="Arial CE"/>
        <charset val="238"/>
      </rPr>
      <t>skidanje kanalica</t>
    </r>
    <r>
      <rPr>
        <sz val="10"/>
        <rFont val="Arial CE"/>
        <family val="2"/>
        <charset val="238"/>
      </rPr>
      <t xml:space="preserve"> za razvod instalacija, uključivo utičnice i eventualne prekidače. Prethodno obavezno otpajanje. Pohrana demontirane opreme na mjesto određeno od strane investitora radi moguće ponovne ugradnje na drugo mjesto.  U cijenu rada uključiti pregled prije od strane ovlaštene stručne osobe, sve potrebne predradnje.</t>
    </r>
  </si>
  <si>
    <t>14.</t>
  </si>
  <si>
    <r>
      <rPr>
        <b/>
        <sz val="10"/>
        <rFont val="Arial CE"/>
        <charset val="238"/>
      </rPr>
      <t>Zidarsko zatvaranje raznih šliceva</t>
    </r>
    <r>
      <rPr>
        <sz val="10"/>
        <rFont val="Arial CE"/>
        <charset val="238"/>
      </rPr>
      <t xml:space="preserve"> i prodora u ab konstrukcijama poda, estrihu i opečnim zidovima nakon prolaska instalacija. Izvesti cem. mortom ili mikrobetonom MB-30. Uključivo potrebna oplata za zatvaranje i podupiranje iste. Širina šlica do 20 cm. Uključen sav rad i materijal.Male količine i sva otežanja u cijeni. </t>
    </r>
  </si>
  <si>
    <r>
      <t xml:space="preserve">Popravak pukotina na zidovima </t>
    </r>
    <r>
      <rPr>
        <sz val="10"/>
        <rFont val="Arial"/>
        <family val="2"/>
        <charset val="238"/>
      </rPr>
      <t xml:space="preserve"> Pukotine se nalaze na spoju betonske grede i pregradnog zida i u pregradnim zidovima. Pregledati zidove s nadzornim inženjerom i izvoditi samo u slučaju potrebe, uz pismeno odobrenje nadzora (upis u građevni dnevnik). Potrebno je odstraniti oštećene dijelove zida i žbuke, odprašiti i isprati spojne dijelove i ponovno izvesti istu strukturu zida s istim materijalom. Spojeve različitih materijala ojačati mrežicom. U cijenu su uključene vrijednosti svih radova i materijala. Uključen sav rad i materijal, transporti, radne skele, osiguranja i podupiranja. Količine su pretpostavljene.</t>
    </r>
  </si>
  <si>
    <r>
      <rPr>
        <b/>
        <sz val="10"/>
        <rFont val="Arial"/>
        <family val="2"/>
        <charset val="238"/>
      </rPr>
      <t>Popravak zida i ab stropa</t>
    </r>
    <r>
      <rPr>
        <sz val="10"/>
        <rFont val="Arial"/>
        <family val="2"/>
        <charset val="238"/>
      </rPr>
      <t xml:space="preserve"> i izravnavanje žbuke na mjestu prolaska cijevi . Izvodi se grubim zapunjavanjem, krpanjem rupa i završno reparaturnim mortovima ili jednoslojnim produžnim mortom uz prethodni špric rijetkim cem.mlijekom. Na spoju stare i nove žbuke staviti rabic pletivo. Uključivo potrebno gletanje. Sva otežanja u cijeni. Po m2.</t>
    </r>
  </si>
  <si>
    <t>16.</t>
  </si>
  <si>
    <t>B/</t>
  </si>
  <si>
    <t>GUMA U ROLI</t>
  </si>
  <si>
    <t>C/</t>
  </si>
  <si>
    <t>PVC U ROLI</t>
  </si>
  <si>
    <r>
      <rPr>
        <b/>
        <sz val="10"/>
        <rFont val="Arial CE"/>
        <charset val="238"/>
      </rPr>
      <t>Popravci cementnih glazura (estriha)</t>
    </r>
    <r>
      <rPr>
        <sz val="10"/>
        <rFont val="Arial CE"/>
        <charset val="238"/>
      </rPr>
      <t xml:space="preserve"> na mjestima rušenja pregradnih zidova i mjestima oštećenja. Prethodno glazuru očistiti i usisati od odvojivih komada i prašine, podlogu impregnirati i zapuniti oštećenja adekvatnim materijalom (cementnim estrihom M-25 ili reparaturnim mortom kao "Sika Patch-4" ili jednakovrijedno ovisno o debljini i površini oštećenog sloja.  Završno zagladiti za izvedbu slojeva završnog poda koji je obračunat u zasebnoj stavci (podovi).</t>
    </r>
  </si>
  <si>
    <r>
      <rPr>
        <b/>
        <sz val="10"/>
        <rFont val="Arial"/>
        <family val="2"/>
      </rPr>
      <t>Zidarska obrada špaleta</t>
    </r>
    <r>
      <rPr>
        <sz val="10"/>
        <rFont val="Arial"/>
        <family val="2"/>
        <charset val="238"/>
      </rPr>
      <t xml:space="preserve"> vrata I ostakljenja prije ugradnje, ručno, finom žbukom u debljini do 2 cm. Širina špalete 15cm. Uključeno zapunjavanje rupa i pukotina, ojačavanje mrežicom te gletanje. Sva otežanja u cijeni. Po m1. Obračun po m1 . </t>
    </r>
  </si>
  <si>
    <r>
      <rPr>
        <b/>
        <sz val="10"/>
        <rFont val="Arial CE"/>
      </rPr>
      <t xml:space="preserve">Zidarska obrada i popravci oštećenih dijelova zida </t>
    </r>
    <r>
      <rPr>
        <sz val="10"/>
        <rFont val="Arial CE"/>
      </rPr>
      <t>nakon demontaže otvora i ostalih rušenja. Zid očistiti i usisati od odvojivih komada i prašine, podlogu impregnirati i kod dubljih oštećennja zapuniti adekvatnim materijalom. Izvodi se grubim zapunjavanjem, krpanjem rupa i završno reparaturnim mortovima ili jednoslojnim produžnim mortom uz prethodni špric rijetkim cem.mlijekom. Na spoju stare i nove žbuke staviti rabic pletivo. Uključivo potrebno gletanje. Sva otežanja u cijeni. Po m2.</t>
    </r>
  </si>
  <si>
    <t>Dobava i izrada izravnavajućeg sloja.</t>
  </si>
  <si>
    <t>Površina mora biti čista, bez pukotina, nosiva, suha, bez tvari koje mogu utjecati na prianjanje (kao što su masti, bitumen, prašina, boja, ostaci ljepila…). Postojeće nečistoće ukloniti mehaničkim putem. Stavka uključuje struganje podloge prema potrebi te usisavanje industrijskim usisavačem kao priprema za postavu.</t>
  </si>
  <si>
    <t>Napomena: pod se polaže na postojeći parket ili keramičke pločice koje se ne uklanjaju</t>
  </si>
  <si>
    <t/>
  </si>
  <si>
    <t>- 2,5 cm - 2x  gipskartonske ploče</t>
  </si>
  <si>
    <t>- 7,5 cm - 1X  potkonstrukcija od tipskih profila 75mm ispunjena mekim filcom MW</t>
  </si>
  <si>
    <t>UZ1 - Novi gipskartonski zid d=12.5 cm W112</t>
  </si>
  <si>
    <t>max.visine do 3,1 metara</t>
  </si>
  <si>
    <r>
      <rPr>
        <b/>
        <sz val="10"/>
        <rFont val="Arial"/>
        <family val="2"/>
      </rPr>
      <t>Glatki GK strop</t>
    </r>
    <r>
      <rPr>
        <sz val="10"/>
        <rFont val="Arial"/>
        <family val="2"/>
        <charset val="238"/>
      </rPr>
      <t xml:space="preserve">-Spuštena stropna obloga  gipskartonskim pločama vodoravnog donjeg podgleda bez vidljivih spojeva i s pokrivenom podkonstrukcijom, sastavljena iz pocinčanih čeličnih profila kao nosivi i montažni (CD - profil 60 x 27) profili, elastično ovješeni na betonski strop. 
Debljina obloge 12,5 mm. Po postavi treba spojeve ploča gletati odgovarajućom masom  (bojanje u posebnoj stavci soboslikarskih radova). Obrada Q3 standardna.
</t>
    </r>
  </si>
  <si>
    <t>Ojačanja i dodatni rad u gipskartonskim zidovima za postavu vrata. Obračun po komadu za kompletno izvedene sve radove prema propozicijama proizvođača gipskartona i vratiju.</t>
  </si>
  <si>
    <t>jednokrilna vrata u zidu debljine 12,5 cm.</t>
  </si>
  <si>
    <t>OBLOGE ZIDOVA I PODOVA</t>
  </si>
  <si>
    <t>OBLOGE ZIDOVI I STROPOVI</t>
  </si>
  <si>
    <r>
      <t xml:space="preserve">Skidanje keramičkog sokla u hodniku. </t>
    </r>
    <r>
      <rPr>
        <sz val="10"/>
        <rFont val="Arial"/>
        <family val="2"/>
      </rPr>
      <t>Skidati uz minimlno oštećenje zida I parketa. S odvozom maerijala, po m' lajsne.</t>
    </r>
  </si>
  <si>
    <t>UNUTRAŠNJE STIJENE I VRATA</t>
  </si>
  <si>
    <t xml:space="preserve">SOKL LETVICA </t>
  </si>
  <si>
    <t>otvor dim 100x312 x5=</t>
  </si>
  <si>
    <t>Ukoliko se pokaže potrebnim pažljivo uklanjanje dijela parketa sa ravnim rezanjem dijela koji se ne uklanja. Površine su aproksimativne,  obračun po m2</t>
  </si>
  <si>
    <r>
      <t xml:space="preserve">Rušenje/otvaranje otvora u istom zidu kao prethodna stavka. </t>
    </r>
    <r>
      <rPr>
        <sz val="10"/>
        <rFont val="Arial"/>
        <family val="2"/>
      </rPr>
      <t>Novi otovori dimenzije 100x312 za nova vrata s nadsvjetlom. Rušenje obavljati pažljivo kako bi s e imalo što manje obrada špaleta I krpanja knaufa. Knauf precizno izrezivati. Cijenom sadržan sav horizontalni i vertikalni transport , odvoz otpadnog materijala na deponiju i troškovi zbrinjavanja otpada obtačunati u zasebnoj stavci.Obračun po m2</t>
    </r>
  </si>
  <si>
    <t xml:space="preserve">Demontaža dijela ili cijele površine spuštenog strop od metalnih lamela "hunter douglas" na ulaznom dijelu ispred liftova u stubištu. Uključivo vetikalni I horizontalni transport I odvoz u najbliže reciklažno dvorište. </t>
  </si>
  <si>
    <r>
      <rPr>
        <b/>
        <sz val="10"/>
        <rFont val="Arial CE"/>
      </rPr>
      <t>Obloga zida</t>
    </r>
    <r>
      <rPr>
        <sz val="10"/>
        <rFont val="Arial CE"/>
        <charset val="238"/>
      </rPr>
      <t xml:space="preserve"> gipskartonskim pločama sa samostojećom potkonstrukcijom od tipskih profila 50  mm. Visina obloge cca 3,1 cm do visine spuštenog stropa . Jednostrana obloga dvostrukim gipskartonskim pločama debljine 2x12,5 mm. Oblogu poravnati s unutrašnjom linijom sputenog stropa (pratiti nacrte). Uključivo brtvljenje spojeva sa susjednim plohama. Rubove oblaganja na konveksnim kutevima ojačati tipskim metanim kutnim profilom.  Bez obzira na oblik i veličinu ploha. Sva otežanja i potrebna prilagođenja u cijeni. Po m2.</t>
    </r>
  </si>
  <si>
    <t>standardne (bijele) ploče
visina vješanja od 50 cm do 75cm</t>
  </si>
  <si>
    <t xml:space="preserve">Završna obrada površine u kvaliteti Q3. </t>
  </si>
  <si>
    <t>15</t>
  </si>
  <si>
    <t xml:space="preserve">Demontaža I uklanjanje spuštenog stropa u prostoru kuhinje.  Uključivo vetikalni I horizontalni transport I odvoz u najbliže reciklažno dvorište. </t>
  </si>
  <si>
    <t>17.</t>
  </si>
  <si>
    <t xml:space="preserve">Montažni zid od gips-kartonskih ploča, zidni profil CW 75x06, jednostruka potkonstrukcija - obostrana dvostruka obloga) u izvedbi sa zrakotijesnim brtvljenjem priključaka po obodu. Po postavi treba spojeve ploča gletati odgovarajućom masom  (bojanje u posebnoj stavci soboslikarskih radova). Obrada Q3 standardna.  </t>
  </si>
  <si>
    <r>
      <t>Izvedba</t>
    </r>
    <r>
      <rPr>
        <b/>
        <sz val="10"/>
        <rFont val="Arial"/>
        <family val="2"/>
        <charset val="238"/>
      </rPr>
      <t xml:space="preserve">  glatkog stropa</t>
    </r>
    <r>
      <rPr>
        <sz val="10"/>
        <rFont val="Arial"/>
        <family val="2"/>
        <charset val="238"/>
      </rPr>
      <t xml:space="preserve"> od gipskartonskih ploča, tj. </t>
    </r>
    <r>
      <rPr>
        <b/>
        <sz val="10"/>
        <rFont val="Arial"/>
        <family val="2"/>
      </rPr>
      <t>zatvarranje instalacionog procijepa</t>
    </r>
    <r>
      <rPr>
        <sz val="10"/>
        <rFont val="Arial"/>
        <family val="2"/>
        <charset val="238"/>
      </rPr>
      <t xml:space="preserve"> između greda i prozora, visina  ovjesa cca 50 cm. Gk ploče pričvrstiti po mogućnosti na CW profile koji se sidre na vanjski zid i AB gredu radi što većeg prostora za prolazak instalacija strojarstva.
Po postavi treba fuge ploča armirati tipskom trakom od staklene mrežice (posebno rubove uz grede i prozore, na spoju s bočnim plohama - zid i greda, uz prodore i elemente u sklopu stropa) i gletati odgovarajućom masom. Vidljive plohe stropa treba premazati odgovarajućom impregnacijom (sve u cijeni) za završnu obradu bojanjem (bojanje uključeno u posebnoj stavci soboslikarskih radova). Sva otežanja u cijeni, bez obzira na oblik i veličinu prostorije. Obrada Q3 standardna. Po m2.</t>
    </r>
  </si>
  <si>
    <t>Završna obrada površine u kvaliteti Q3.</t>
  </si>
  <si>
    <r>
      <rPr>
        <b/>
        <sz val="10"/>
        <rFont val="Arial CE"/>
      </rPr>
      <t xml:space="preserve">Obloga zida </t>
    </r>
    <r>
      <rPr>
        <sz val="10"/>
        <rFont val="Arial CE"/>
      </rPr>
      <t xml:space="preserve">gipskartonskim pločama </t>
    </r>
    <r>
      <rPr>
        <sz val="10"/>
        <rFont val="Arial CE"/>
        <charset val="238"/>
      </rPr>
      <t>koje se  lijepe direktno na zid ili se postavljaju na minimalnu potkonstrukciju od profila ili od traka od gipskartonskih ploča. Obloga se postavlja kako bi se izravnala ploha postojećeg zida od opeke s novim gk zidom  a spriječilo pucanje spojeva. Lijepiti odgovarajućim ljepilom prema uputi proizvođača. Visina obloge 3,1m. Jednostrana obloga jednostrukim gipskartonskim pločama debljine 12,5 mm. Uključivo brtvljenje spojeva sa susjednim plohama. Rubove oblaganja na konveksnim kutevima ojačati tipskim metanim kutnim profilom.  Bez obzira na oblik i veličinu ploha. Sva otežanja i potrebna prilagođenja u cijeni. Po m2.</t>
    </r>
  </si>
  <si>
    <t>A.1.</t>
  </si>
  <si>
    <t>A.2.</t>
  </si>
  <si>
    <t>- 1,25 cm - kao knauf Diamant</t>
  </si>
  <si>
    <t>- 1,25 cm - kao knauf silent board</t>
  </si>
  <si>
    <t>UZ2 - Novi gipskartonski zid d=12.5 cm W112 sa zvučnim zahtjevom 62 db</t>
  </si>
  <si>
    <r>
      <t xml:space="preserve">Izvedba </t>
    </r>
    <r>
      <rPr>
        <b/>
        <sz val="10"/>
        <rFont val="Arial CE"/>
        <charset val="238"/>
      </rPr>
      <t>knauf obloge</t>
    </r>
    <r>
      <rPr>
        <sz val="10"/>
        <rFont val="Arial CE"/>
        <charset val="238"/>
      </rPr>
      <t xml:space="preserve"> (L maske) instalacijskih vertikala visine do 3m.</t>
    </r>
  </si>
  <si>
    <t>Jednostrana obloga dvostrukim gipskartonskim pločama (1,25+1,25cm). Uključivo nosiva potkonstrukcija tipskih pocinčanih profila i brtvljenje spojeva sa susjednim plohama. Po postavi treba spojeve ploča gletati odgovarajućom masom i obje strane plohe zida premazati odgovarajućom impregnacijom (u cijeni) za završnu obradu. Sva potrebna podešavanja i prilagođenja u cijeni. Po m2. Količina pretpostavljena.</t>
  </si>
  <si>
    <t xml:space="preserve"> - obloga (potkonstrukcija i jednostrana obloga)</t>
  </si>
  <si>
    <t xml:space="preserve">Jednostrana obloga dvostrukim gipskartonskim pločama (1,25+1,25cm). Uključivo nosiva potkonstrukcija tipskih pocinčanih profila i brtvljenje spojeva sa susjednim plohama. Po postavi treba spojeve ploča gletati odgovarajućom masom i obje strane plohe zida premazati odgovarajućom impregnacijom (u cijeni) za završnu obradu. Sva potrebna podešavanja i prilagođenja u cijeni. Po m2. </t>
  </si>
  <si>
    <r>
      <t xml:space="preserve">Izvedba </t>
    </r>
    <r>
      <rPr>
        <b/>
        <sz val="10"/>
        <rFont val="Arial CE"/>
      </rPr>
      <t>knauf obloge</t>
    </r>
    <r>
      <rPr>
        <sz val="10"/>
        <rFont val="Arial CE"/>
      </rPr>
      <t xml:space="preserve"> (L maske) horizontalnih instalacija (ventilacija, napa, kanalizacija..) uz strop na  visini do 3m.</t>
    </r>
  </si>
  <si>
    <t xml:space="preserve">Čišćenje i odmašćivanje postojećeg parketa. Ukoliko je potrebno na parket  nanijeti primer za drvene podne obloge. </t>
  </si>
  <si>
    <t>Dobava i postava trajno antistatične tekstilne podne obloge u pločama. Obloga se postavlja na postojeći pripremljen parket.</t>
  </si>
  <si>
    <t xml:space="preserve"> POZIVNI CENTAR, URED K I URED T</t>
  </si>
  <si>
    <t>Napomena: nove tekstilne obloge se postavljaju na postojeći parket</t>
  </si>
  <si>
    <t>- dimenzije ploča prema EN 994: 50 x 50 cm</t>
  </si>
  <si>
    <t xml:space="preserve">- ukupna visina prema ISO 1765: 6,50 mm </t>
  </si>
  <si>
    <t>- ukupna masa prema ISO 8543: 4250 g/m²</t>
  </si>
  <si>
    <t>- ukupna masa flora prema ISO 2424: 730 g/m²</t>
  </si>
  <si>
    <t>- tip tkanja prema ISO 2424: 1/10 taftani strukturirani bukle</t>
  </si>
  <si>
    <t>- vrsta vlakna prema ISO 2424: BCF Poliamid 6 i Econyl® od 100% recikliranog materijala</t>
  </si>
  <si>
    <t>- vrsta backinga prema ISO 2424: Desso EcoBase®</t>
  </si>
  <si>
    <t>- broj čvorova prema ISO 1763: 1580/dm2</t>
  </si>
  <si>
    <t>- vertikalni otpor prema ISO 10965: ≤1x10⁹ Ohm</t>
  </si>
  <si>
    <t>- certifikati: atest vatrootpornosti, GUT, CRI, Breeam</t>
  </si>
  <si>
    <t>PROIZVOD kao DESSO FUSE LANDSCAPE ili jednakovrijedan</t>
  </si>
  <si>
    <t>- boja i shema polaganja prema izboru projektanta</t>
  </si>
  <si>
    <t>boja 8822-8224 I 9515-6011 (6218)</t>
  </si>
  <si>
    <t xml:space="preserve"> - boja bijela ili plavo siva  (uskladiti s bojom zida)</t>
  </si>
  <si>
    <t>Priprema poda - hodnik 1.kat, keramika</t>
  </si>
  <si>
    <t>B.1.</t>
  </si>
  <si>
    <t>Priprema poda - ulaz 1.kat, parket</t>
  </si>
  <si>
    <t>sve skupa gume 138</t>
  </si>
  <si>
    <t xml:space="preserve">Dobava i izrada izravnavajućeg sloja na keramičke pločice. Na pločice je potrebno nanijeti primer za neupojne podloge, a fuge i neravnine zapuniti reparaturnom masom u debljini 3 mm. </t>
  </si>
  <si>
    <t>B.2.</t>
  </si>
  <si>
    <t>Dobava i postava trajno antistatične elastične podne obloge od sintetičkog kaučuka u roli.</t>
  </si>
  <si>
    <t>Podna obloga mora biti slijedećih karakteristika:</t>
  </si>
  <si>
    <t xml:space="preserve">- širina role prema EN426: 190cm </t>
  </si>
  <si>
    <t>- dužina role prema EN426: 1000cm</t>
  </si>
  <si>
    <t xml:space="preserve">- ukupna debljine prema ISO 1765: 3,0 mm </t>
  </si>
  <si>
    <t>- ukupna masa prema ISO 8543: 4,8 kg/m2</t>
  </si>
  <si>
    <t>- trajno antistatična prema EN 1815: &lt;2 kV</t>
  </si>
  <si>
    <t>- dimenzionalna stabilnost prema EN/ISO 23999 (EN 434): +/-0,30 %</t>
  </si>
  <si>
    <t>- toplinska otpornost prema EN 12667: 0.020 m2 K/W</t>
  </si>
  <si>
    <t>- zapaljivost: Bfl-s1 prema EN 13501-1</t>
  </si>
  <si>
    <t>- zapaljivost: Cfl-s1 prema EN 13501-1 odnosno B1 prema HR DIN 4102</t>
  </si>
  <si>
    <t>- podna obloga mora biti u potpunosti pogodna za recikliranje</t>
  </si>
  <si>
    <t>- boja prema izboru projektanta</t>
  </si>
  <si>
    <t>- certifikati: atest vatrootpornosti, GUT, BRE, BLUE ANGEL</t>
  </si>
  <si>
    <t>Role se punoplošno lijepe na podlogu građevinskim ljepilom.</t>
  </si>
  <si>
    <t>Spojevi se rade uredno  na 0, na preklop od 2,5 cm, bez varenja.</t>
  </si>
  <si>
    <r>
      <t xml:space="preserve">- </t>
    </r>
    <r>
      <rPr>
        <sz val="10"/>
        <color indexed="8"/>
        <rFont val="Arial"/>
        <family val="2"/>
      </rPr>
      <t>protukliznost prema EN 13893: DS</t>
    </r>
  </si>
  <si>
    <r>
      <t xml:space="preserve">- </t>
    </r>
    <r>
      <rPr>
        <sz val="10"/>
        <color indexed="8"/>
        <rFont val="Arial"/>
        <family val="2"/>
      </rPr>
      <t>otpornost na abraziju ISO 4649: 175 mm³</t>
    </r>
  </si>
  <si>
    <t>- otporna na goruće opuške prema EN 1399</t>
  </si>
  <si>
    <r>
      <t xml:space="preserve">- </t>
    </r>
    <r>
      <rPr>
        <sz val="10"/>
        <color indexed="8"/>
        <rFont val="Arial"/>
        <family val="2"/>
      </rPr>
      <t>zaostalo utisnuće prema EN/ISO 24343-1 (EN 433): 0.04 mm</t>
    </r>
  </si>
  <si>
    <t>- izolacija udarnog zvuka prema ISO 10140-3: do 10 dB</t>
  </si>
  <si>
    <r>
      <t xml:space="preserve">Proizvod kao </t>
    </r>
    <r>
      <rPr>
        <b/>
        <sz val="10"/>
        <rFont val="Arial"/>
        <family val="2"/>
      </rPr>
      <t>Artigo KAYAR</t>
    </r>
    <r>
      <rPr>
        <sz val="10"/>
        <rFont val="Arial"/>
        <family val="2"/>
      </rPr>
      <t xml:space="preserve"> </t>
    </r>
    <r>
      <rPr>
        <b/>
        <sz val="10"/>
        <rFont val="Arial"/>
        <family val="2"/>
      </rPr>
      <t>K64</t>
    </r>
    <r>
      <rPr>
        <sz val="10"/>
        <rFont val="Arial"/>
        <family val="2"/>
      </rPr>
      <t xml:space="preserve"> ili jednakovrijedan</t>
    </r>
  </si>
  <si>
    <t>Iskazana površina je bez uračunate rezerve.</t>
  </si>
  <si>
    <t>Postava materijala, pribor,  te upotreba svih potrebnih alata i uređaja.</t>
  </si>
  <si>
    <t>Napomena: pod se polaže na postojeći estrih I postojeću podlogu u server sobi…</t>
  </si>
  <si>
    <t>C.1.</t>
  </si>
  <si>
    <t xml:space="preserve">Dobava i izrada izravnavajućeg sloja na estrih u debljini cca 2mm. </t>
  </si>
  <si>
    <t>C.2.</t>
  </si>
  <si>
    <t>Podna obloga mora biti sljedećih karakteristika:</t>
  </si>
  <si>
    <t xml:space="preserve">- širina role prema ISO 24341 - EN 426: 200 cm </t>
  </si>
  <si>
    <t xml:space="preserve">- dužina role prema ISO 24341 - EN 426: 2300 cm </t>
  </si>
  <si>
    <t xml:space="preserve">- ukupna debljina prema ISO 24346: 2,00 mm </t>
  </si>
  <si>
    <t>- ukupna masa prema ISO 23997: 2750 g/m2</t>
  </si>
  <si>
    <t>- otporno na kotačiće stolaca prema ISO 4918</t>
  </si>
  <si>
    <t>- pogodno za podno grijanje prema ISO 8302 (do 27°C podne obloge)</t>
  </si>
  <si>
    <t xml:space="preserve">- koeficjent frikcije prema EN 13893: &gt;0,3 
</t>
  </si>
  <si>
    <t xml:space="preserve">- protukliznost prema DIN 51130: R9 </t>
  </si>
  <si>
    <t>- otpornost na klizanje  DS &gt; 0,3</t>
  </si>
  <si>
    <t xml:space="preserve">- zapaljivost: Bfl-s1 prema EN 13501-1 </t>
  </si>
  <si>
    <t>- dimenzionalna stabilnost prema EN/ISO 23999 (EN 699): 0,15% (ploče); 0,40% (role)</t>
  </si>
  <si>
    <t>- građevinska klasa prema ISO 10874: 34 (very heavy commercial)</t>
  </si>
  <si>
    <t>- otpornosti boje na svijetlo prema EN ISO 105-B02: &gt;7</t>
  </si>
  <si>
    <t>- certifikati: ReStart, Phthalate - free</t>
  </si>
  <si>
    <t>- udio brzo obnovljivih sirovina: 25,5%</t>
  </si>
  <si>
    <r>
      <t xml:space="preserve">Proizvod kao </t>
    </r>
    <r>
      <rPr>
        <b/>
        <sz val="10"/>
        <rFont val="Arial"/>
        <family val="2"/>
      </rPr>
      <t>Tarkett iQ Eminent 21030 907 (plavosiva)</t>
    </r>
    <r>
      <rPr>
        <sz val="10"/>
        <rFont val="Arial"/>
        <family val="2"/>
      </rPr>
      <t xml:space="preserve"> ili jednakovrijedan</t>
    </r>
  </si>
  <si>
    <t>elastična podna obloga u roli</t>
  </si>
  <si>
    <t>D/</t>
  </si>
  <si>
    <t xml:space="preserve">Dobava i izrada izravnavajućeg sloja na pobrušeni parket. Na parket je potrebno nanijeti primer za drvene podne obloge i masu sa vlaknima u debljini 3 mm. </t>
  </si>
  <si>
    <t xml:space="preserve">LAMINAT </t>
  </si>
  <si>
    <t>Napomena: pod se polaže na postojeći parket</t>
  </si>
  <si>
    <t>NAPOMENA: SVE UZORKE PRIJE NABAVE JOŠ JEDNOM PROVJERIT S PROJEKTANTOM</t>
  </si>
  <si>
    <t>boja Filds bez ferlaufa 6011 ILI 2056</t>
  </si>
  <si>
    <t>Napomena_ posebnu pažnju obratiti na spoju s podom na koji se aplicira guma, spoj izvest bet pokrovnih lajsni. Spoj se dešava po dužoj strani daske laminata, visina gume se podešava nivelir masom, razlika je 6mm. Količine male, uračunate u prethodne stavke.</t>
  </si>
  <si>
    <t>Za svu stolariju vrijedi da u jediničnoj cijeni treba obuhvatiti:</t>
  </si>
  <si>
    <t>- sve materijale koji se ugrađuju i koriste (osnovne i pomoćne materijale);</t>
  </si>
  <si>
    <t>- sav potreban rad (osnovni i pomoćni) na izvedbi radova do potpune gotovosti i funkcionalnosti istih;</t>
  </si>
  <si>
    <t>- sve transporte i prijenose do i na gradilištu sve do mjesta ugradbe;</t>
  </si>
  <si>
    <t>- sva potrebna uskladištenja i zaštite, sve potrebne zaštitne konstrukcije i skele, kao i sve drugo predviđeno mjerama zaštite na radu i pravilima struke;</t>
  </si>
  <si>
    <t>- ugradbu stolarije;</t>
  </si>
  <si>
    <t>- završnu obradu;</t>
  </si>
  <si>
    <t>- svo ostakljenje u kvaliteti i kvantiteti po opisu;</t>
  </si>
  <si>
    <t>- sva brtvljenje i kitanje reški i dilatacija između pojedinih elemenata same stavke i između stavke i susjednih ploha;</t>
  </si>
  <si>
    <t>- slijepe dovratnike/doprozornike za ugradbu;</t>
  </si>
  <si>
    <t>- završno obrađene finalne dovratnike;</t>
  </si>
  <si>
    <t>- sve pokrovne, kutne i kitne letvice i profile;</t>
  </si>
  <si>
    <t>- okvire za ugradbu, sva sidra i sidrene detalje i profile;</t>
  </si>
  <si>
    <t>- drvene čepove za pokrivanje glava svih upuštenih vijaka;</t>
  </si>
  <si>
    <t>- sav okov po izboru projektanta uključivo brave i ključeve, ručke ili prečke te odbojnike ili zaustavljače vratnih krila;</t>
  </si>
  <si>
    <t>- komplet završno obrađenu unutrašnju prozorsku drvenu klupčicu;</t>
  </si>
  <si>
    <t>- ugrađene podne odbojnike za sva vratna krila;</t>
  </si>
  <si>
    <t>- bušenje rupa u zidovima od opeke ili betona, dobavu i ugradbu pl. tipla za sidrene vijke kao i ugradbu vijaka, po potrebi zapunjavanje rupa za sidra ili oštećenja od ugradbe cem. mortom 1:1;</t>
  </si>
  <si>
    <t>- završnu obradu vidljivih ploha po opisu iz troškovnika;</t>
  </si>
  <si>
    <t>- sve troškove ispitivanja do dobivanja certifikata, uključivo sve potrebne materijale, uzorke i radnje vezane uz isto.</t>
  </si>
  <si>
    <t xml:space="preserve">Prije početka radova izvođač mora obavezno izvršiti kontrolu mjera na licu mjesta. Eventualne nejasnoće treba otkloniti prije izdavanja ponude.
Radioničke nacrte i detalje izvođač radova obavezno daje na suglasnost projektantu prije početka izrade.
</t>
  </si>
  <si>
    <t>Postojeće segmente potrebno je najprije premjeriti kako bi se odredile točne dimenzije novih segmenata.
Potrebno je predvidjeti podkonstrukciju unutar spuštenog stropa ukoliko je to potrebno.</t>
  </si>
  <si>
    <t>Cijena do pune gotovosti, svi spojni elementi, slijepci, potkostrukcija  i otežanja u cijeni.</t>
  </si>
  <si>
    <t xml:space="preserve"> -mehanizam kliznih vrata skriven u spuštenom stropu koji je demontažan, izvedba bez standardne maske (pokriva ga strop) </t>
  </si>
  <si>
    <t>Izvesti po shemi bravarije (st. 1).</t>
  </si>
  <si>
    <t xml:space="preserve"> -kartičnu kontrolu ulaza vrata uskladiti sa AKD službom zaštite </t>
  </si>
  <si>
    <t>2a.</t>
  </si>
  <si>
    <t xml:space="preserve">Spojevi se rade uredno  na 0, na preklop od 2,5 cm. </t>
  </si>
  <si>
    <t>Obračun po komadu ugrađene stijene, komplet sa svim potrebnim profilima te svim potrebnim pomoćnim i veznim materijalom.</t>
  </si>
  <si>
    <t>2b.</t>
  </si>
  <si>
    <t>Izvesti po shemi 2a.</t>
  </si>
  <si>
    <t>Sve isto kao prethodna stavka samo zrcalno. Izvesti po shemi 2b.</t>
  </si>
  <si>
    <t>PUNA DRVENA VRATA</t>
  </si>
  <si>
    <t>lijeva</t>
  </si>
  <si>
    <t>Izrada, doprema i ugradba jednokrilnih zaokretnih  unutarnjih vrata svj. mjere cca 90/200 cm, u POSTOJEĆEM građ. otvoru vel.100/210 cm. Ugradba u pregradni zid od  opeke, debljine 11,5 cm obložen predzidom od gk ploča, ukupne debljine 18cm.. Vratno krilo glatko,puno,debljine 40 mm, obostrano obloženo mdf-om, ispuna krila kartonsko saće, zaštićeno potrebnim premazima završno lakirano.  Dovratnik hdf, lakiran, dimenzija d=5cm.  Vratno krilo završno lakirano u boji po odabiru projektanta. Standardni okov (3 petlje,  brava standardna, usadna, s jezičkom i zasunom čiji je hod min. 20 mm, par kvaka natur aluminij, graničnik).  U cijeni komplet završno ugrađena, obrađena i funkcionalna stavka, sva sidra i sidreni detalji. Izvesti po shemi stolarije 6.</t>
  </si>
  <si>
    <t>zidovi</t>
  </si>
  <si>
    <r>
      <t xml:space="preserve">Izrada, doprema i ugradba jednokrilnih zaokretnih  unutarnjih vrata svj. mjere cca 90/200 cm. Ugradba u pregradni zid od gk ploča debljine 12.5cm. </t>
    </r>
    <r>
      <rPr>
        <b/>
        <sz val="10"/>
        <color theme="1"/>
        <rFont val="Arial"/>
        <family val="2"/>
      </rPr>
      <t>Vrata obavezno sa  skrivenim AL dovratnikom, u ravnini zida</t>
    </r>
    <r>
      <rPr>
        <sz val="10"/>
        <color theme="1"/>
        <rFont val="Arial"/>
        <family val="2"/>
      </rPr>
      <t xml:space="preserve">. Vratno krilo glatko,puno,debljine 40 mm, obostrano obloženo mdf-om sirovim, pripremljenim za bojanje u boju zida, ispuna krila kartonsko saće.. Standardni okov (3 petlje,  brava magnetna, par kvaka natur aluminij, graničnik).  U cijeni komplet završno ugrađena, obrađena i funkcionalna stavka, sva sidra i sidreni detalji. Izvesti po shemi stolarije 7. </t>
    </r>
  </si>
  <si>
    <r>
      <t>Vertikalna maska-</t>
    </r>
    <r>
      <rPr>
        <sz val="10"/>
        <rFont val="Arial CE"/>
        <charset val="238"/>
      </rPr>
      <t>Dobava I ugradnja vertiklanih maski u sklopu spuštenog stropa za smještaj instalacija u zoni ureda k I t te zatvaranje boka spuštenog stropa od drvenih panela. Visina od poda prema izvedbenom detalju. Sva otežanja i potkonstrukcija u cijeni.Obrada površine Q3 standadna. Obračun po m2.</t>
    </r>
    <r>
      <rPr>
        <b/>
        <sz val="10"/>
        <rFont val="Arial"/>
        <family val="2"/>
      </rPr>
      <t xml:space="preserve">
</t>
    </r>
  </si>
  <si>
    <r>
      <rPr>
        <b/>
        <sz val="10"/>
        <color theme="1"/>
        <rFont val="Arial"/>
        <family val="2"/>
      </rPr>
      <t xml:space="preserve">STAKLENE STIJENE S VRATIMA
</t>
    </r>
    <r>
      <rPr>
        <sz val="10"/>
        <color theme="1"/>
        <rFont val="Arial"/>
        <family val="2"/>
      </rPr>
      <t xml:space="preserve">Nabava, izrada, doprema i montaža staklene stijene koja se sastoji od fiksnih dijelova i staklenog zaokretnog krila bez okvira koje se nalazi unutar T-profila u boji po odabiru projektanta.
Stavka se sastoji od fiksnih stijena ukupne visine 261cm te vrata svj.širine 85cm s nadsvjetlom u širini vrata, visine 65cm. Ukupna dimenzija stijene s vratima je 258 x 261 cm.
Koristiti aluminijske profile sa demontažnim staklodržačima, ukupne visine 23mm i dubine 45mm kao P-45, sa brtvenim gumama kvalitete EPDM (elastomer-etilenproplien), sive ili crne ovisno o boji okolnog zida i profila. Završne obrade profila: mat plastifikacija, RAL po odabiru projektanta.
Staklo fiksnih dijelova je laminirano staklo VSG, </t>
    </r>
    <r>
      <rPr>
        <sz val="10"/>
        <rFont val="Arial"/>
        <family val="2"/>
      </rPr>
      <t>debljine 5.5.1. mm</t>
    </r>
    <r>
      <rPr>
        <sz val="10"/>
        <color theme="1"/>
        <rFont val="Arial"/>
        <family val="2"/>
      </rPr>
      <t>. Staklo vratnog krila je siguronosno kaljeno ESG  ,kaljeno staklo sa CNC obradom debljine 10 mm</t>
    </r>
    <r>
      <rPr>
        <sz val="10"/>
        <color rgb="FFFF0000"/>
        <rFont val="Arial"/>
        <family val="2"/>
      </rPr>
      <t>.</t>
    </r>
    <r>
      <rPr>
        <sz val="10"/>
        <color theme="1"/>
        <rFont val="Arial"/>
        <family val="2"/>
      </rPr>
      <t xml:space="preserve">
Sve fiksne stijene izvode se u punoj visini koju treba iskontrolirati u naravi. Gornji profil prema potrebi se učvršćuje u čelični nosač 40/40mm unutar spuštenog stropa ili u AB gredu, donji u pod. Između segmenata staklo-staklo se stavlja prozirni silikon.
Okov kao DORMAKABA Junior Office Classic u završnoj obradi kao i profili.
U cijenu uključiti dobavu, montažu i sav potreban okov, rad i materijal.
</t>
    </r>
  </si>
  <si>
    <r>
      <rPr>
        <b/>
        <sz val="10"/>
        <color theme="1"/>
        <rFont val="Arial"/>
        <family val="2"/>
      </rPr>
      <t xml:space="preserve">STAKLENA STIJENA- FIKSNA
</t>
    </r>
    <r>
      <rPr>
        <sz val="10"/>
        <color theme="1"/>
        <rFont val="Arial"/>
        <family val="2"/>
      </rPr>
      <t>Nabava, izrada, doprema i montaža staklene stijene koja se sastoji od jednog fiksnog dijela širina 95cm, visine 200 cm s nadsvjetlom iste širine. Ukupna visina stijene 261 cm.
Koristiti aluminijske profile sa demontažnim staklodržačima, ukupne visine 23mm i dubine 45mm kao P-45, sa brtvenim gumama kvalitete EPDM (elastomer-etilenproplien), sive ili crne ovisno o boji okolnog zida. Završne obrade profila: mat plastifikacija, RAL prema dogovoru s projektantom.
Staklo fiksnih dijelova siguronosno laminirano VSG debljine 5.5.1. mm
Sve fiksne stijene izvode se u punoj visini koju treba iskontrolirati u naravi. Gornji profil prema potrebi se učvršćuje u čelični nosač 40/40mm unutar spuštenog stropa ili AB gredu, donji u pod. Između segmenata staklo-staklo se stavlja prozirni silikon.
U cijenu uključiti dobavu, montažu i sav potreban okov, rad i materijal.
Obračun po komadu ugrađene stijene, komplet sa svim potrebnim profilima te svim potrebnim pomoćnim i veznim materijalom. Izvesti po shemi 3.</t>
    </r>
  </si>
  <si>
    <r>
      <rPr>
        <b/>
        <sz val="10"/>
        <color theme="1"/>
        <rFont val="Arial"/>
        <family val="2"/>
      </rPr>
      <t xml:space="preserve">STAKLENA VRATA S NADSVJETLOM
</t>
    </r>
    <r>
      <rPr>
        <sz val="10"/>
        <color theme="1"/>
        <rFont val="Arial"/>
        <family val="2"/>
      </rPr>
      <t>Nabava, izrada, doprema i montaža staklene stijene koja se sastoji od staklenog zaokretnog krila svjetle širine 90cm, bez okvira koje se nalazi unutar T-profila ukupne  širina 100cm, visine 200 cm s nadsvjetlom iste širine, također u T profilu. Ukupna visina stijene 261 cm.
Koristiti aluminijske profile sa demontažnim staklodržačima, ukupne visine 23mm i dubine 45mm kao P-45, sa brtvenim gumama kvalitete EPDM (elastomer-etilenproplien), sive ili crne ovisno o boji okolnog zida. Završne obrade profila: mat plastifikacija, RAL prema dogovoru s projektantom.
Staklo fiksnih dijelova je laminirano staklo VSG a debljina ovisi o visini stijene. Staklo vratnog krila je siguronosno ESG kaljeno staklo sa CNC obradom debljine 10 mm.
Sve fiksne stijene izvode se u punoj visini koju treba iskontrolirati u naravi. Gornji profil prema potrebi se učvršćuje u čelični nosač 40/40mm unutar spuštenog stropa ili u AB gredu, donji u pod. Između segmenata staklo-staklo se stavlja prozirni silikon.
Okov kao DORMAKABA Junior Office Classic u završnoj obradi kao i profili.
U cijenu uključiti dobavu, montažu i sav potreban okov, rad i materijal. Izvesti po shemi 4.</t>
    </r>
  </si>
  <si>
    <r>
      <rPr>
        <b/>
        <sz val="10"/>
        <color theme="1"/>
        <rFont val="Arial"/>
        <family val="2"/>
      </rPr>
      <t xml:space="preserve">OSTAKLJENA DVOKRILNA AL VRATA s nadsvjetlom
</t>
    </r>
    <r>
      <rPr>
        <sz val="10"/>
        <color theme="1"/>
        <rFont val="Arial"/>
        <family val="2"/>
      </rPr>
      <t>Sve isto kao prethodna stavka samo s nadsvjetlom. Ukupna dimenzija stavke 170x261, krilo svjetle visine 200cm.
U cijenu uključiti dobavu, montažu i sav potreban okov, rad i materijal. Izvesti po shemi 5a.</t>
    </r>
  </si>
  <si>
    <r>
      <rPr>
        <b/>
        <sz val="10"/>
        <color theme="1"/>
        <rFont val="Arial"/>
        <family val="2"/>
      </rPr>
      <t xml:space="preserve">OSTAKLJENA DVOKRILNA AL VRATA
</t>
    </r>
    <r>
      <rPr>
        <sz val="10"/>
        <color theme="1"/>
        <rFont val="Arial"/>
        <family val="2"/>
      </rPr>
      <t>Nabava, izrada, doprema i montaža ostakljenih dvokrilnih vrata u profilima maks 45mm, uskalđenih s ostalim staklenim stijenama. Građevinska mjera vrata  170x200cm. 
 Završne obrade profila: mat plastifikacija, RAL prema dogovoru s projektantom.
 Staklo vratnog krila je siguronosno kaljeno ESG  staklo sa CNC obradom debljine 10 mm.
 Gornji profilse učvršćuje u AB gredu, donji u pod. Između segmenata staklo-staklo se stavlja prozirni silikon.
Okov kao DORMAKABA Junior Office Classic u završnoj obradi kao i profili.
U cijenu uključiti dobavu, montažu i sav potreban okov, rad i materijal. Izvesti po shemi 5.</t>
    </r>
  </si>
  <si>
    <r>
      <t xml:space="preserve">Bojanje </t>
    </r>
    <r>
      <rPr>
        <b/>
        <sz val="10"/>
        <rFont val="Arial CE"/>
        <family val="2"/>
        <charset val="238"/>
      </rPr>
      <t>metalnih ormarića, revizornih vratašca, hidranta</t>
    </r>
    <r>
      <rPr>
        <b/>
        <sz val="10"/>
        <rFont val="Arial CE"/>
        <charset val="238"/>
      </rPr>
      <t xml:space="preserve"> i sl. </t>
    </r>
    <r>
      <rPr>
        <sz val="10"/>
        <rFont val="Arial CE"/>
        <family val="2"/>
        <charset val="238"/>
      </rPr>
      <t>bojom za metal. Uključivo  pripremu podloge. Bojanje u boji po izboru projektanta. Količina pretpostavljena. Po m2.</t>
    </r>
  </si>
  <si>
    <t>Moguć rad</t>
  </si>
  <si>
    <r>
      <t>Ličenje</t>
    </r>
    <r>
      <rPr>
        <b/>
        <sz val="10"/>
        <rFont val="Arial CE"/>
        <charset val="238"/>
      </rPr>
      <t xml:space="preserve"> raznih instalacijskih cijevi</t>
    </r>
    <r>
      <rPr>
        <sz val="10"/>
        <rFont val="Arial CE"/>
        <family val="2"/>
        <charset val="238"/>
      </rPr>
      <t xml:space="preserve"> pod stropom i uz zidove, uključivo pripremu površine. Bojanje bijelom bojom za PVC ili metal (prema tipu cijevi). Izraziti jediničnu cijenu po m1 za veličinu profila. Obračun po stvarnoj količini.</t>
    </r>
  </si>
  <si>
    <t>do Ø 50mm</t>
  </si>
  <si>
    <t>od Ø 50mm do Ø 150mm</t>
  </si>
  <si>
    <r>
      <t xml:space="preserve">Demontaža unutarnjih  drvenih ostakljenih vrata </t>
    </r>
    <r>
      <rPr>
        <sz val="10"/>
        <rFont val="Arial CE"/>
      </rPr>
      <t>s nadsvjetlom i fikserima postrance</t>
    </r>
    <r>
      <rPr>
        <b/>
        <sz val="10"/>
        <rFont val="Arial CE"/>
        <charset val="238"/>
      </rPr>
      <t xml:space="preserve">. </t>
    </r>
    <r>
      <rPr>
        <sz val="10"/>
        <rFont val="Arial CE"/>
      </rPr>
      <t>Uklanjati pažljivo sa što manjim oštećenjem okolnih ploha zida. U stavku uključen odvoz I zbrinjvanje na najbliže reciklažno dvorište.</t>
    </r>
  </si>
  <si>
    <r>
      <rPr>
        <b/>
        <sz val="10"/>
        <rFont val="Arial CE"/>
      </rPr>
      <t>Uklanjanje postojećeg tapisona</t>
    </r>
    <r>
      <rPr>
        <sz val="10"/>
        <rFont val="Arial CE"/>
        <charset val="238"/>
      </rPr>
      <t xml:space="preserve"> u prostoru čajne kuhinje. </t>
    </r>
    <r>
      <rPr>
        <sz val="10"/>
        <rFont val="Arial CE"/>
      </rPr>
      <t>Uključivo vertikalni I horizontalni transport I odvoz na reciklažno dvorište. U stavku uključen odvoz I zbrinjvanje na najbliže reciklažno dvorište.</t>
    </r>
  </si>
  <si>
    <t>OSTAKLJENJE POSTOJEĆIH PROZORA</t>
  </si>
  <si>
    <t>Izrada, doprema I ugradba novih stakala prozora dim. 90x170 cm, u al okvirima, dvoslojno izo staklo, prema postojećim profilima, prozirno bez folije I zatamnjenja. Postojeće staklo s folijom zamijeniti dvostrukim IZO staklom debljine 24mm (4+16+4mm) Uključivo sve potrebne brtve, tamno smeđe kao postojeće. Sva otežanja u cijeni, obračun po komadu stakla. Demontaža obračunata u rušenjima.</t>
  </si>
  <si>
    <r>
      <t xml:space="preserve">Pažljiva </t>
    </r>
    <r>
      <rPr>
        <b/>
        <sz val="10"/>
        <rFont val="Arial CE"/>
      </rPr>
      <t>demontaža ostakljenja zapadnih prozora</t>
    </r>
    <r>
      <rPr>
        <sz val="10"/>
        <rFont val="Arial CE"/>
        <charset val="238"/>
      </rPr>
      <t xml:space="preserve"> koji gledaju u svjetlik. Dimenzija stakala cca 90x170cm. Obračun po komadu. U stavku uključen odvoz I zbrinjvanje na najbliže reciklažno dvorište.</t>
    </r>
  </si>
  <si>
    <t>Bijela kao Fenix-bianco male</t>
  </si>
  <si>
    <t>Tamno siva-Grigio bromo 724</t>
  </si>
  <si>
    <r>
      <t xml:space="preserve">Izrada, dostava i montaža </t>
    </r>
    <r>
      <rPr>
        <b/>
        <sz val="10"/>
        <rFont val="Arial CE"/>
      </rPr>
      <t>stola dimenzije 180x80x75 cm</t>
    </r>
    <r>
      <rPr>
        <sz val="10"/>
        <rFont val="Arial CE"/>
        <family val="2"/>
        <charset val="238"/>
      </rPr>
      <t xml:space="preserve">.
Materijali, okov i dodatna oprema prema </t>
    </r>
    <r>
      <rPr>
        <b/>
        <sz val="10"/>
        <rFont val="Arial CE"/>
      </rPr>
      <t>stolarskoj shemi1.</t>
    </r>
    <r>
      <rPr>
        <sz val="10"/>
        <rFont val="Arial CE"/>
        <family val="2"/>
        <charset val="238"/>
      </rPr>
      <t xml:space="preserve">  Stol se naslanja jednom  stranom na ormarić, druga strana ima punu stranicu. Uključen sav materijal, potkonstrukcija, spojna sredstva, okov i sav rad.</t>
    </r>
  </si>
  <si>
    <t xml:space="preserve">RADNI STOLOVI URED K I T  </t>
  </si>
  <si>
    <t>1A.</t>
  </si>
  <si>
    <t xml:space="preserve">ORMARIĆ NISKI UZ STOLOVE </t>
  </si>
  <si>
    <t>1B.</t>
  </si>
  <si>
    <t>ORMARIĆ NISKI I RADNA PLOHA</t>
  </si>
  <si>
    <t>2A.</t>
  </si>
  <si>
    <t>UGRADBENI ORMARI</t>
  </si>
  <si>
    <t>Prije početka izvedbe radova, izvoditelj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</si>
  <si>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t>Sve radove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</si>
  <si>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Jediničnom cijenom izvedbe treba obuhvatiti dobavu i ugradbu elemenata pregrade, slaganje elemenata u cjelinu, sve pripadne sidrene elemente i detalje, brtvljenja i kitanja rubova i spojeva, izvedbu rubnih detalja uz bočne vertikalne i horizontalne plohe, kao i obradu oko eventualno ugrađenih elemenata instalacija. Sve navedeno treba izvesti isključivo u skladu s tehnologijom proizvoditelja, rabeći samo materijale i alate koji su tehnologijom predviđeni.</t>
  </si>
  <si>
    <t xml:space="preserve"> Prije izvedbe mjere svih stavki treba obvezno kontrolirati na licu mjesta.</t>
  </si>
  <si>
    <t>Za završnu obradu vidljivih ploha uporijebiti  iveral debljine 18mm u dekoru kao Egger  po odabiru projekanta ili prirodni furnir, ovisno o odabranom rješenju.</t>
  </si>
  <si>
    <t>OBLOGE ZIDOVI</t>
  </si>
  <si>
    <t>ZIDNI PANEL-MONTAŽA SKRIVENO MJEHANIČKO VJEŠANJE</t>
  </si>
  <si>
    <t>Na vertikalno postavljene nosive profile (CW profil ili sl.) postaviti horizontalno šinu za viseće elemente.</t>
  </si>
  <si>
    <r>
      <t>Na panele od iverala također postaviti šinu za viseće elemente zrcalno zaokrenutu za 180</t>
    </r>
    <r>
      <rPr>
        <sz val="10"/>
        <color rgb="FF000000"/>
        <rFont val="Arial"/>
        <family val="2"/>
      </rPr>
      <t>°</t>
    </r>
    <r>
      <rPr>
        <sz val="10"/>
        <color rgb="FF222222"/>
        <rFont val="Arial"/>
        <family val="2"/>
      </rPr>
      <t xml:space="preserve"> u odnosu na zidnu šinu kako bi se mogle spojiti. Šinu na iveral učvrstiti iver vijcima. Po visini ploče (2,8m) potrebno je minimalno 3 horizontalne šine za viseće elemente.Između panela osigurati protok zraka odgovarajućim razmakom između panela, odnosno bočno. Paneli idu maksimalno do podne obloge. </t>
    </r>
  </si>
  <si>
    <t>Dobava i postava drvene obloge zidova od iverala debljine 18mm u dekoru po odabiru projketanta kao -EPL200-LIGHT BAYFORD OAK. Napomena: uskladiti pod zid I strop bez obzira na odabrano rješenje!</t>
  </si>
  <si>
    <t xml:space="preserve">Sve rubove kantirati pur ljepilom(preporuka: svijetli dekori pur bijelo ljepilo, ostali transparentno pur ljepilo)
ABS trakom min debljnjine 0,5mm u dekoru po odabiru projektanta. </t>
  </si>
  <si>
    <r>
      <t>Reške između panela što manje vidljive-</t>
    </r>
    <r>
      <rPr>
        <b/>
        <sz val="10"/>
        <rFont val="Arial"/>
        <family val="2"/>
      </rPr>
      <t>minimalne</t>
    </r>
    <r>
      <rPr>
        <sz val="10"/>
        <rFont val="Arial"/>
        <family val="2"/>
        <charset val="238"/>
      </rPr>
      <t>.</t>
    </r>
  </si>
  <si>
    <t>Napomena: Moguće je I izvođenje u prirodnom furniru ukoliko se pokaže jednostavnije ukloniti dio parketa, tada bi se izveo novi parket usklađen s furnirom zidova I stropa.</t>
  </si>
  <si>
    <t>MONTAŽA NA STROP NEVIDLJIVO</t>
  </si>
  <si>
    <t xml:space="preserve">Materijal I način obrade isti kao u prethodnoj stavci. </t>
  </si>
  <si>
    <t>opcija 1:</t>
  </si>
  <si>
    <t>Paneli se montiraju na trake od iverala debljine 18mm fiksirane za potkonstrukciji za spušteni strop putem vijaka i tipli. Max. razmak traka je 80 cm. Na svaku traku aplicirati konstrukcijsku obostrano ljepljivu traku i konstrukcijsko ljepilo (MS ploimer ili sl).Panele poduprijeti s donje strane do konačnog očvršćivanja ljepila</t>
  </si>
  <si>
    <t>opcija 2:</t>
  </si>
  <si>
    <t xml:space="preserve">Paneli se montiraju na princupu kao I zid-skriveno mehaničko vješanje. </t>
  </si>
  <si>
    <t>Sva otežanja, spojna sredstva I materijal u cijeni. Obračun po m2. Procijenjeni utrošak materijala-6 ploča 280x210cm</t>
  </si>
  <si>
    <t>OBLOGE ZIDOVI I STROPOVI:</t>
  </si>
  <si>
    <t>Napomena: Moguće je I izvođenje u prirodnom furniru ukoliko se pokaže jednostavnije ukloniti dio parketa, tada bi se izveo novi parket usklađen s furnirom zidova I stropa-HRAST SVIJETLI.</t>
  </si>
  <si>
    <t>Dobava I postava elastične homogene vinilne podne obloge (EN ISO 10581)</t>
  </si>
  <si>
    <t>D.1.</t>
  </si>
  <si>
    <t>D.2.</t>
  </si>
  <si>
    <r>
      <t>Dobava i postva poda Laminat L200 HRAST BAYFORD LIGHT 4V, </t>
    </r>
    <r>
      <rPr>
        <b/>
        <sz val="10"/>
        <rFont val="Arial"/>
        <family val="2"/>
      </rPr>
      <t>dimenzija</t>
    </r>
    <r>
      <rPr>
        <sz val="10"/>
        <rFont val="Arial"/>
        <family val="2"/>
      </rPr>
      <t>: 2050x246x10 mm. Sva otežanja u cijeni.</t>
    </r>
  </si>
  <si>
    <r>
      <t xml:space="preserve">Bojanje </t>
    </r>
    <r>
      <rPr>
        <b/>
        <sz val="10"/>
        <rFont val="Arial CE"/>
      </rPr>
      <t>stropova i zidova</t>
    </r>
    <r>
      <rPr>
        <sz val="10"/>
        <rFont val="Arial CE"/>
      </rPr>
      <t xml:space="preserve"> izvedenih gips-kartonskim pločama, opečnih žbukanih i gletanih . Izvesti perivom disperzionom bojom u 2 premaza, na prethodno pripremljenu plohu (priprema ploča u sklopu suhih radova). Visina stropa do 3.1 m. Strop je razveden u više horizontalnih i vertikalnih ploha. Sva otežanja u cijeni. U stavku uključeno bandažiranje i obrada svih spojeva zidova međusobno kao i zidova i stropova. Bez obzira na veličinu prostorije i plohe za bojanje. Boja bijela veće kvalitete. Po m2 razvijene površine.</t>
    </r>
  </si>
  <si>
    <r>
      <t xml:space="preserve">Priprema, izrada, doprema i postavljanje visokokvalitetne </t>
    </r>
    <r>
      <rPr>
        <b/>
        <sz val="10"/>
        <rFont val="Arial CE"/>
      </rPr>
      <t>zidne tapete</t>
    </r>
    <r>
      <rPr>
        <sz val="10"/>
        <rFont val="Arial CE"/>
      </rPr>
      <t xml:space="preserve"> s  uzorkom šume, dim cca 550x260 cm. Tapeta svijetlo sive boje s bijelom grafikom. Točnu boju i uzorak dogovoriti s projektantom i investitorom.</t>
    </r>
  </si>
  <si>
    <r>
      <rPr>
        <sz val="10"/>
        <rFont val="Arial CE"/>
      </rPr>
      <t>Tapeta kao na slici
Protupožarno: Euro Class B
Tisak: Eco Solvent
UV otporno</t>
    </r>
    <r>
      <rPr>
        <i/>
        <sz val="10"/>
        <rFont val="Arial CE"/>
      </rPr>
      <t xml:space="preserve">
</t>
    </r>
    <r>
      <rPr>
        <sz val="10"/>
        <rFont val="Arial CE"/>
      </rPr>
      <t>Postavljanje na glatku, suhu i čistu podlogu s pravilnim i točnim nastavljanjem uzoraka. Sve po uputstvu proizvođača i prema tehničkim uvjetima za soboslikarske radove. 
U cijenu uključiti sav potreban materijal, rad i alat.</t>
    </r>
    <r>
      <rPr>
        <i/>
        <sz val="10"/>
        <rFont val="Arial CE"/>
      </rPr>
      <t xml:space="preserve"> </t>
    </r>
  </si>
  <si>
    <t>STAKLENA DVOKRILNA VRATAŠCA KOD PULTEVA</t>
  </si>
  <si>
    <t>Nabava, izrada, doprema i montaža staklenih dvokrilnih vrata (barska) bez okvira dim 130x100 cm koji  se sastoji od staklenog zaokretnog krila svjetle širine 65cm, ostatak fiksno, također bez okvira. Montaža bočno u stup i knauf zid s maksimanm profilima širine 3 cm.
 Završne obrade profila: mat plastifikacija, RAL prema dogovoru s projektantom.
Staklo vratnog krila je siguronosno ESG kaljeno staklo sa CNC obradom debljine 10 mm.
Okov  mali zasun na gornjem bridu.
U cijenu uključiti dobavu, montažu i sav potreban okov, rad i materijal. Izvesti po shemi 8.</t>
  </si>
  <si>
    <r>
      <t xml:space="preserve">Izrada, dostava i montaža </t>
    </r>
    <r>
      <rPr>
        <b/>
        <sz val="10"/>
        <rFont val="Arial CE"/>
      </rPr>
      <t>niskog ormarića I radne plohe dim 405x70, visine 75cm</t>
    </r>
    <r>
      <rPr>
        <sz val="10"/>
        <rFont val="Arial CE"/>
        <family val="2"/>
        <charset val="238"/>
      </rPr>
      <t xml:space="preserve">. Stavka se sastoji od zajedničkog okvira (gornja ploha I bočne stranice). Djelomična ispuna ladičar, ormarić s policama i vratima, ostalo prazno (radni prosotr)
Dimenzija, materijali, okov i dodatna oprema prema </t>
    </r>
    <r>
      <rPr>
        <b/>
        <sz val="10"/>
        <rFont val="Arial CE"/>
      </rPr>
      <t>stolarskoj shemi 2.</t>
    </r>
    <r>
      <rPr>
        <sz val="10"/>
        <rFont val="Arial CE"/>
        <family val="2"/>
        <charset val="238"/>
      </rPr>
      <t xml:space="preserve"> Uključen sav materijal, potkonstrukcija, spojna sredstva, okov i sav rad.</t>
    </r>
  </si>
  <si>
    <r>
      <t xml:space="preserve">Izrada, dostava i montaža </t>
    </r>
    <r>
      <rPr>
        <b/>
        <sz val="10"/>
        <rFont val="Arial CE"/>
      </rPr>
      <t>niskog ormarića I radne plohe dim 385x70, visine 75cm</t>
    </r>
    <r>
      <rPr>
        <sz val="10"/>
        <rFont val="Arial CE"/>
        <family val="2"/>
        <charset val="238"/>
      </rPr>
      <t xml:space="preserve">. Stavka se sastoji od zajedničkog okvira (gornja ploha I bočne stranice). Djelomična ispuna ladičar, ormarić s policama i vratima, ostalo prazno (radni prosotr)
Dimenzija, materijali, okov i dodatna oprema prema </t>
    </r>
    <r>
      <rPr>
        <b/>
        <sz val="10"/>
        <rFont val="Arial CE"/>
      </rPr>
      <t>stolarskoj shemi 2a.</t>
    </r>
    <r>
      <rPr>
        <sz val="10"/>
        <rFont val="Arial CE"/>
        <family val="2"/>
        <charset val="238"/>
      </rPr>
      <t xml:space="preserve"> Uključen sav materijal, potkonstrukcija, spojna sredstva, okov i sav rad.</t>
    </r>
  </si>
  <si>
    <r>
      <t xml:space="preserve">Izrada, dostava i montaža </t>
    </r>
    <r>
      <rPr>
        <b/>
        <sz val="10"/>
        <rFont val="Arial CE"/>
      </rPr>
      <t>ugradbenih ormara dim 100x70x260. Ormar od jednog dijela, četvora vrata, 2x 180x60 i 2x 60x60.</t>
    </r>
    <r>
      <rPr>
        <sz val="10"/>
        <rFont val="Arial CE"/>
        <family val="2"/>
        <charset val="238"/>
      </rPr>
      <t xml:space="preserve">
Dimenzija, materijali, okov i dodatna oprema prema </t>
    </r>
    <r>
      <rPr>
        <b/>
        <sz val="10"/>
        <rFont val="Arial CE"/>
      </rPr>
      <t>stolarskim shemama.</t>
    </r>
    <r>
      <rPr>
        <sz val="10"/>
        <rFont val="Arial CE"/>
        <family val="2"/>
        <charset val="238"/>
      </rPr>
      <t xml:space="preserve"> Uključen sav materijal, potkonstrukcija, spojna sredstva, okov i sav rad.</t>
    </r>
  </si>
  <si>
    <t>NISKI ORMARIĆI</t>
  </si>
  <si>
    <t>4A.</t>
  </si>
  <si>
    <r>
      <t xml:space="preserve">Izrada, dostava i montaža </t>
    </r>
    <r>
      <rPr>
        <b/>
        <sz val="10"/>
        <rFont val="Arial CE"/>
      </rPr>
      <t>niskog ormarića I radne plohe dim 385x50, visine 75cm</t>
    </r>
    <r>
      <rPr>
        <sz val="10"/>
        <rFont val="Arial CE"/>
        <family val="2"/>
        <charset val="238"/>
      </rPr>
      <t xml:space="preserve">. Stavka se sastoji od zajedničkog okvira (gornja ploha I bočne stranice). Ispuna ladičar, ormarić s policama i vratima.
Dimenzija, materijali, okov i dodatna oprema prema </t>
    </r>
    <r>
      <rPr>
        <b/>
        <sz val="10"/>
        <rFont val="Arial CE"/>
      </rPr>
      <t>stolarskoj shemi 4.</t>
    </r>
    <r>
      <rPr>
        <sz val="10"/>
        <rFont val="Arial CE"/>
        <family val="2"/>
        <charset val="238"/>
      </rPr>
      <t xml:space="preserve"> Uključen sav materijal, potkonstrukcija, spojna sredstva, okov i sav rad.</t>
    </r>
  </si>
  <si>
    <r>
      <t xml:space="preserve">Izrada, dostava i montaža </t>
    </r>
    <r>
      <rPr>
        <b/>
        <sz val="10"/>
        <rFont val="Arial CE"/>
      </rPr>
      <t>niskog ormarića I radne plohe dim 345x50, visine 75cm</t>
    </r>
    <r>
      <rPr>
        <sz val="10"/>
        <rFont val="Arial CE"/>
        <family val="2"/>
        <charset val="238"/>
      </rPr>
      <t>. Stavka se sastoji od zajedničkog okvira (gornja ploha I bočne stranice). Ispuna ladičar, ormarić s policama i vratima.
Dimenzija, materijali, okov i dodatna oprema prema stolarskoj shemi 4. Uključen sav materijal, potkonstrukcija, spojna sredstva, okov i sav rad.</t>
    </r>
  </si>
  <si>
    <t>RADNI STOLOVI NA ŠALTERU</t>
  </si>
  <si>
    <t>GORNJA PLOHA PULT I OSTAKLJENJE</t>
  </si>
  <si>
    <t>Razmotriti mogućnost međusobnog ljepljenja ploča bez kanta. Svakako primjeniti ljepljenje kod fronte pulta</t>
  </si>
  <si>
    <t>m</t>
  </si>
  <si>
    <t>6A.</t>
  </si>
  <si>
    <t>6B.</t>
  </si>
  <si>
    <t xml:space="preserve">KONZOLNI PULT </t>
  </si>
  <si>
    <t>KONZOLNA KLUPA</t>
  </si>
  <si>
    <r>
      <t xml:space="preserve">Izrada, dostava i montaža stola na šalteru za dvije osobe, dimenzija 345x70. Materijal feniks, spajan na gerung. Bočne pune stranice s dva fiksna ladičara širine 30cm. 
Dimenzija, materijali, okov i dodatna oprema prema </t>
    </r>
    <r>
      <rPr>
        <b/>
        <sz val="10"/>
        <rFont val="Arial CE"/>
      </rPr>
      <t>stolarskoj shemi 5.</t>
    </r>
    <r>
      <rPr>
        <sz val="10"/>
        <rFont val="Arial CE"/>
        <family val="2"/>
        <charset val="238"/>
      </rPr>
      <t xml:space="preserve"> Uključen sav materijal, potkonstrukcija, spojna sredstva, okov i sav rad.</t>
    </r>
  </si>
  <si>
    <r>
      <t xml:space="preserve">Izrada, dostava i montaža konzolnog pulta za popunjavanje formulara, dimenzija 171x45. Materijal feniks, debljine cca 15mm, spajan na gerung. Pult prišvšćen konzolno u zid od opeke, na čel.potkonstrukciji od kvadratnih cijevi dim 40x40mm. Sidren odg.vijcima. Ukupna debljina 7cm-prepust sa tri strane, spajan s gornjom plohom na gerung. 
Dimenzija, materijali, okov i dodatna oprema prema </t>
    </r>
    <r>
      <rPr>
        <b/>
        <sz val="10"/>
        <rFont val="Arial CE"/>
      </rPr>
      <t>stolarskoj shemi 6a.</t>
    </r>
    <r>
      <rPr>
        <sz val="10"/>
        <rFont val="Arial CE"/>
        <family val="2"/>
        <charset val="238"/>
      </rPr>
      <t xml:space="preserve"> Rad uskladiti s radovima oblaganj zida u iveral debljine 18mm, obrađen u poglavlju obloge zidovi i stropovi.Uključen sav materijal, potkonstrukcija, spojna sredstva, okov i sav rad.</t>
    </r>
  </si>
  <si>
    <t>Sve mjere prekontrolrati u naravi!!!!</t>
  </si>
  <si>
    <t>OSNOVNI DEKORI: 
Dekor hrasta kao EGGER EPL 200-LIGHT BAYFORD OAK
Svijetlo siva kao FUNDERMXX 0742 Pebble Grey, MAT</t>
  </si>
  <si>
    <t xml:space="preserve">Prilikom nuđenja proučiti sheme koje su dio ponudbenog troškovnika. </t>
  </si>
  <si>
    <r>
      <t xml:space="preserve">Izrada, dostava i montaža konzolne klupe, dimenzija 171x45. Materijal feniks, debljine cca 15mm, spajan na gerung. Pult prišvšćen konzolno u zid od opeke, na čel.potkonstrukciji od kvadratnih cijevi dim 40x40mm. Sidren odg.vijcima. Ukupna debljina 7cm-prepust sa tri strane, spajan s gornjom plohom na gerung. 
Dimenzija, materijali, okov i dodatna oprema prema </t>
    </r>
    <r>
      <rPr>
        <b/>
        <sz val="10"/>
        <rFont val="Arial CE"/>
      </rPr>
      <t>stolarskoj shemi 6a.</t>
    </r>
    <r>
      <rPr>
        <sz val="10"/>
        <rFont val="Arial CE"/>
        <family val="2"/>
        <charset val="238"/>
      </rPr>
      <t xml:space="preserve"> Rad uskladiti s radovima oblaganj zida u iveral debljine 18mm, obrađen u poglavlju obloge zidovi i stropovi.Uključen sav materijal, potkonstrukcija, spojna sredstva, okov i sav rad.</t>
    </r>
  </si>
  <si>
    <t>RADNI STOLOVI POZIVNI CENTAR</t>
  </si>
  <si>
    <t>ORMARIĆ UZ RADNI STOL, DVOSTRANI</t>
  </si>
  <si>
    <r>
      <t xml:space="preserve">Izrada, dostava i montaža </t>
    </r>
    <r>
      <rPr>
        <b/>
        <sz val="10"/>
        <rFont val="Arial CE"/>
      </rPr>
      <t>ormarića dvostranog dimenzije 140x40 visine 115, tj.visinu treba podesiti s visinom odabranog akustičnog panela</t>
    </r>
    <r>
      <rPr>
        <sz val="10"/>
        <rFont val="Arial CE"/>
        <family val="2"/>
        <charset val="238"/>
      </rPr>
      <t xml:space="preserve">.
Materijali, okov i dodatna oprema prema </t>
    </r>
    <r>
      <rPr>
        <b/>
        <sz val="10"/>
        <rFont val="Arial CE"/>
      </rPr>
      <t>stolarskoj shemi8.</t>
    </r>
    <r>
      <rPr>
        <sz val="10"/>
        <rFont val="Arial CE"/>
        <family val="2"/>
        <charset val="238"/>
      </rPr>
      <t xml:space="preserve">  Materijal iveral hrast u kombinaciji s monokromatkim iveralom po odabiru projketanta. Uključen sav materijal, potkonstrukcija, spojna sredstva, okov i sav rad.</t>
    </r>
  </si>
  <si>
    <r>
      <t xml:space="preserve">Izrada, dostava i montaža </t>
    </r>
    <r>
      <rPr>
        <b/>
        <sz val="10"/>
        <rFont val="Arial CE"/>
      </rPr>
      <t>stola dimenzije 180x80x75 cm</t>
    </r>
    <r>
      <rPr>
        <sz val="10"/>
        <rFont val="Arial CE"/>
        <family val="2"/>
        <charset val="238"/>
      </rPr>
      <t xml:space="preserve">. Materijal iveral hrast 25mm.
Materijali, okov i dodatna oprema prema </t>
    </r>
    <r>
      <rPr>
        <b/>
        <sz val="10"/>
        <rFont val="Arial CE"/>
      </rPr>
      <t>stolarskoj shemi7.</t>
    </r>
    <r>
      <rPr>
        <sz val="10"/>
        <rFont val="Arial CE"/>
        <family val="2"/>
        <charset val="238"/>
      </rPr>
      <t xml:space="preserve">  Stol se naslanja jednom  stranom na ormarić, druga strana ima čel nosače od plosnog željeza, zatvorenog oblika, ličeno bojom za metal usklađeno s monokromatskim iveralom.. Uključen sav materijal, potkonstrukcija, spojna sredstva, okov i sav rad.</t>
    </r>
  </si>
  <si>
    <r>
      <t xml:space="preserve">Izrada, dostava i montaža </t>
    </r>
    <r>
      <rPr>
        <b/>
        <sz val="10"/>
        <rFont val="Arial CE"/>
      </rPr>
      <t>stola dimenzije 180x80x75 cm</t>
    </r>
    <r>
      <rPr>
        <sz val="10"/>
        <rFont val="Arial CE"/>
        <family val="2"/>
        <charset val="238"/>
      </rPr>
      <t xml:space="preserve">. Materijal iveral hrast 25mm.
Materijali, okov i dodatna oprema prema </t>
    </r>
    <r>
      <rPr>
        <b/>
        <sz val="10"/>
        <rFont val="Arial CE"/>
      </rPr>
      <t>stolarskoj shemi9.</t>
    </r>
    <r>
      <rPr>
        <sz val="10"/>
        <rFont val="Arial CE"/>
        <family val="2"/>
        <charset val="238"/>
      </rPr>
      <t xml:space="preserve">  Stol za noge ima čel nosače od plosnog željeza, zatvorenog oblika, ličeno bojom za metal usklađeno s monokromatskim iveralom.. Uključen sav materijal, potkonstrukcija, spojna sredstva, okov i sav rad.</t>
    </r>
  </si>
  <si>
    <t>RADNI STOL zaštitar</t>
  </si>
  <si>
    <r>
      <t xml:space="preserve">Izrada, dostava i montaža </t>
    </r>
    <r>
      <rPr>
        <b/>
        <sz val="10"/>
        <rFont val="Arial CE"/>
      </rPr>
      <t>stola dimenzije 150x50x75 cm</t>
    </r>
    <r>
      <rPr>
        <sz val="10"/>
        <rFont val="Arial CE"/>
        <family val="2"/>
        <charset val="238"/>
      </rPr>
      <t xml:space="preserve">. Materijal iveral monokromatski.
Materijali, okov i dodatna oprema prema </t>
    </r>
    <r>
      <rPr>
        <b/>
        <sz val="10"/>
        <rFont val="Arial CE"/>
      </rPr>
      <t>stolarskoj shemi10.</t>
    </r>
    <r>
      <rPr>
        <sz val="10"/>
        <rFont val="Arial CE"/>
        <family val="2"/>
        <charset val="238"/>
      </rPr>
      <t xml:space="preserve">  Stol za noge ima čel nosače od plosnog željeza, zatvorenog oblika, ličeno bojom za metal usklađeno s monokromatskim iveralom.. Uključen sav materijal, potkonstrukcija, spojna sredstva, okov i sav rad.</t>
    </r>
  </si>
  <si>
    <t>KONZOLNI PULT  kuhinja</t>
  </si>
  <si>
    <r>
      <t xml:space="preserve">Izrada, dostava i montaža konzolnog pulta za blagovanje, dimenzija 550x43. Materijal  laminat hrast na mdfu, spajan na gerung. Pult prišvšćen konzolno u zid od opeke, na čel.potkonstrukciji od kvadratnih cijevi dim 40x40mm ili L profila. Sidren odg.vijcima. Ukupna debljina 7cm-prepust sa prednje strane, spajan s gornjom plohom na gerung. Spajanje ploča ljepljenjem po preporuci proizvođača, nevidljivi spoj.
Dimenzija, materijali, okov i dodatna oprema prema </t>
    </r>
    <r>
      <rPr>
        <b/>
        <sz val="10"/>
        <rFont val="Arial CE"/>
      </rPr>
      <t>stolarskoj shemi 11.</t>
    </r>
    <r>
      <rPr>
        <sz val="10"/>
        <rFont val="Arial CE"/>
        <family val="2"/>
        <charset val="238"/>
      </rPr>
      <t>.Uključen sav materijal, potkonstrukcija, spojna sredstva, okov i sav rad.</t>
    </r>
  </si>
  <si>
    <t>RADNI STOLOVI POZIVNI CENTAR I ARHIVA</t>
  </si>
  <si>
    <t>U cijenu uračuni I kružno bušenje za rasvjetna tijela cca fi 6cm (prema odabranoj lampi).</t>
  </si>
  <si>
    <t>Priprema poda -kuhinja, server soba-moguć rad</t>
  </si>
  <si>
    <t>2c.</t>
  </si>
  <si>
    <r>
      <rPr>
        <b/>
        <sz val="10"/>
        <color theme="1"/>
        <rFont val="Arial"/>
        <family val="2"/>
      </rPr>
      <t xml:space="preserve">STAKLENE STIJENE S VRATIMA
</t>
    </r>
    <r>
      <rPr>
        <sz val="10"/>
        <color theme="1"/>
        <rFont val="Arial"/>
        <family val="2"/>
      </rPr>
      <t xml:space="preserve">Nabava, izrada, doprema i montaža staklene stijene koja se sastoji od fiksnih dijelova i staklenog zaokretnog krila bez okvira koje se nalazi unutar T-profila u boji po odabiru projektanta.
Stavka se sastoji od fiksnih stijena ukupne visine 261cm te vrata svj.širine 85cm s nadsvjetlom u širini vrata, visine 65cm. Ukupna dimenzija stijene s vratima je 390x 261 cm.
Koristiti aluminijske profile sa demontažnim staklodržačima, ukupne visine 23mm i dubine 45mm kao P-45, sa brtvenim gumama kvalitete EPDM (elastomer-etilenproplien), sive ili crne ovisno o boji okolnog zida i profila. Završne obrade profila: mat plastifikacija, RAL po odabiru projektanta.
Staklo fiksnih dijelova je laminirano staklo VSG, </t>
    </r>
    <r>
      <rPr>
        <sz val="10"/>
        <rFont val="Arial"/>
        <family val="2"/>
      </rPr>
      <t>debljine 5.5.1. mm</t>
    </r>
    <r>
      <rPr>
        <sz val="10"/>
        <color theme="1"/>
        <rFont val="Arial"/>
        <family val="2"/>
      </rPr>
      <t>. Staklo vratnog krila je siguronosno kaljeno ESG  ,kaljeno staklo sa CNC obradom debljine 10 mm</t>
    </r>
    <r>
      <rPr>
        <sz val="10"/>
        <color rgb="FFFF0000"/>
        <rFont val="Arial"/>
        <family val="2"/>
      </rPr>
      <t>.</t>
    </r>
    <r>
      <rPr>
        <sz val="10"/>
        <color theme="1"/>
        <rFont val="Arial"/>
        <family val="2"/>
      </rPr>
      <t xml:space="preserve">
Sve fiksne stijene izvode se u punoj visini koju treba iskontrolirati u naravi. Gornji profil prema potrebi se učvršćuje u čelični nosač 40/40mm unutar spuštenog stropa ili u AB gredu, donji u pod. Između segmenata staklo-staklo se stavlja prozirni silikon.
Okov kao DORMAKABA Junior Office Classic u završnoj obradi kao i profili.
U cijenu uključiti dobavu, montažu i sav potreban okov, rad i materijal.
</t>
    </r>
  </si>
  <si>
    <t>2d.</t>
  </si>
  <si>
    <r>
      <rPr>
        <b/>
        <sz val="10"/>
        <color theme="1"/>
        <rFont val="Arial"/>
        <family val="2"/>
      </rPr>
      <t xml:space="preserve">STAKLENE STIJENE S VRATIMA
</t>
    </r>
    <r>
      <rPr>
        <sz val="10"/>
        <color theme="1"/>
        <rFont val="Arial"/>
        <family val="2"/>
      </rPr>
      <t xml:space="preserve">Nabava, izrada, doprema i montaža staklene stijene koja se sastoji od fiksnih dijelova i staklenog zaokretnog krila bez okvira koje se nalazi unutar T-profila u boji po odabiru projektanta.
Stavka se sastoji od fiksnih stijena ukupne visine 261cm te vrata svj.širine 85cm s nadsvjetlom u širini vrata, visine 65cm. Ukupna dimenzija stijene s vratima je 690x 261 cm.
Koristiti aluminijske profile sa demontažnim staklodržačima, ukupne visine 23mm i dubine 45mm kao P-45, sa brtvenim gumama kvalitete EPDM (elastomer-etilenproplien), sive ili crne ovisno o boji okolnog zida i profila. Završne obrade profila: mat plastifikacija, RAL po odabiru projektanta.
Staklo fiksnih dijelova je laminirano staklo VSG, </t>
    </r>
    <r>
      <rPr>
        <sz val="10"/>
        <rFont val="Arial"/>
        <family val="2"/>
      </rPr>
      <t>debljine 5.5.1. mm</t>
    </r>
    <r>
      <rPr>
        <sz val="10"/>
        <color theme="1"/>
        <rFont val="Arial"/>
        <family val="2"/>
      </rPr>
      <t>. Staklo vratnog krila je siguronosno kaljeno ESG  ,kaljeno staklo sa CNC obradom debljine 10 mm</t>
    </r>
    <r>
      <rPr>
        <sz val="10"/>
        <color rgb="FFFF0000"/>
        <rFont val="Arial"/>
        <family val="2"/>
      </rPr>
      <t>.</t>
    </r>
    <r>
      <rPr>
        <sz val="10"/>
        <color theme="1"/>
        <rFont val="Arial"/>
        <family val="2"/>
      </rPr>
      <t xml:space="preserve">
Sve fiksne stijene izvode se u punoj visini koju treba iskontrolirati u naravi. Gornji profil prema potrebi se učvršćuje u čelični nosač 40/40mm unutar spuštenog stropa ili u AB gredu, donji u pod. Između segmenata staklo-staklo se stavlja prozirni silikon.
Okov kao DORMAKABA Junior Office Classic u završnoj obradi kao i profili.
U cijenu uključiti dobavu, montažu i sav potreban okov, rad i materijal.
</t>
    </r>
  </si>
  <si>
    <t>Izvesti po shemi 2c.</t>
  </si>
  <si>
    <t>Izvesti po shemi 2d.</t>
  </si>
  <si>
    <r>
      <rPr>
        <b/>
        <sz val="10"/>
        <rFont val="Arial CE"/>
      </rPr>
      <t>Demontaža i ponovna montaža opreme na zidu i stropu (koja nije predviđena elektro radovima)</t>
    </r>
    <r>
      <rPr>
        <sz val="10"/>
        <rFont val="Arial CE"/>
        <charset val="238"/>
      </rPr>
      <t>: projektor, senzori, vatrodojava, kamera, senzora itd. Pohrana demontirane opreme na mjesto određeno od strane investitora radi ponovne ugradnje. U cijenu rada uključiti pregled prije od strane ovlaštene stručne osobe, sve potrebne predradnje.</t>
    </r>
  </si>
  <si>
    <r>
      <t xml:space="preserve">Rušenje pregradnih zidova od </t>
    </r>
    <r>
      <rPr>
        <sz val="10"/>
        <rFont val="Arial"/>
        <family val="2"/>
      </rPr>
      <t>opeke debljine 10cm, jednostrano obloženih GK pločama na potkonstrukciji, ukupne debljine 18cm, visine 3.1m.Duga strana žbukana I gletana.</t>
    </r>
    <r>
      <rPr>
        <b/>
        <sz val="10"/>
        <rFont val="Arial"/>
        <family val="2"/>
      </rPr>
      <t xml:space="preserve"> </t>
    </r>
    <r>
      <rPr>
        <sz val="10"/>
        <rFont val="Arial"/>
        <family val="2"/>
      </rPr>
      <t>Radove izvoditi vrlo pažljivo uz isključivo odobrenje  nadzora I prethodnog pregleda postojećeg razvoda instalacija. Cijenom sadržan sav horizontalni i vertikalni transport , odvoz otpadnog materijala</t>
    </r>
    <r>
      <rPr>
        <b/>
        <sz val="10"/>
        <rFont val="Arial"/>
        <family val="2"/>
        <charset val="238"/>
      </rPr>
      <t xml:space="preserve"> na deponiju i troškovi zbrinjavanja otpada obračunati u zasebnoj stavci.</t>
    </r>
  </si>
  <si>
    <r>
      <t>Bojanje</t>
    </r>
    <r>
      <rPr>
        <b/>
        <sz val="10"/>
        <rFont val="Arial CE"/>
      </rPr>
      <t xml:space="preserve"> gk zidova</t>
    </r>
    <r>
      <rPr>
        <sz val="10"/>
        <rFont val="Arial CE"/>
      </rPr>
      <t xml:space="preserve">  lateks polumat perivom bojom, sivo-plavom kao pod .   Boja mora biti istovjetna boji poda, u cijenu uračunati izradu uzoraka. Konačan odabir boje na uzorcima potvrditi s projektantom. Obrada zida obrađena u gk radovima.. Visina stropa do 3 m. Bez obzira na veličinu prostorije i plohe za bojanje. Po m2 razvijene površine.</t>
    </r>
  </si>
  <si>
    <r>
      <t>Bojanje</t>
    </r>
    <r>
      <rPr>
        <b/>
        <sz val="10"/>
        <rFont val="Arial CE"/>
      </rPr>
      <t xml:space="preserve"> zida preko puta liftova</t>
    </r>
    <r>
      <rPr>
        <sz val="10"/>
        <rFont val="Arial CE"/>
      </rPr>
      <t xml:space="preserve"> lateks polumat perivom bojom, tamno sivom, uključivo dvokratno gletanje odgovarajućim kitom i sve potrebne prethodne radnje i pripreme podloge.   Konačan odabir boje na uzorcima potvrditi s projektantom. U stavku uključeno bandažiranje i obrada svih spojeva zidova međusobno kao i zidova i stropova. Bojanje u boji po izboru projektanta. Visina stropa do 3 m. Bez obzira na veličinu prostorije i plohe za bojanje. Po m2 razvijene površine.</t>
    </r>
  </si>
  <si>
    <r>
      <t xml:space="preserve">Ličenje </t>
    </r>
    <r>
      <rPr>
        <b/>
        <sz val="10"/>
        <rFont val="Arial CE"/>
        <charset val="238"/>
      </rPr>
      <t>radijatora tip kao lipovica</t>
    </r>
    <r>
      <rPr>
        <sz val="10"/>
        <rFont val="Arial CE"/>
        <family val="2"/>
        <charset val="238"/>
      </rPr>
      <t>, uključivo pripremu površine. Bojanje tamno sivom mat bojom za radijatore (boja otporna na visoke temperature), polumat Radijatore je potrebno osvježiti bez grubljeg brušenja. Izraziti jediničnu cijenu po m2 . Količina je aproksimaivna</t>
    </r>
  </si>
  <si>
    <r>
      <t xml:space="preserve">Ličenje </t>
    </r>
    <r>
      <rPr>
        <b/>
        <sz val="10"/>
        <rFont val="Arial CE"/>
        <charset val="238"/>
      </rPr>
      <t>radijatora tip kao lipovica</t>
    </r>
    <r>
      <rPr>
        <sz val="10"/>
        <rFont val="Arial CE"/>
        <family val="2"/>
        <charset val="238"/>
      </rPr>
      <t>, uključivo pripremu površine. Bojanje bijelom polumat bojom za radijatore (boja otporna na visoke temperature), polumat Radijatore je potrebno osvježiti bez grubljeg brušenja. Izraziti jediničnu cijenu po m2 . Količina je aproksimativna.</t>
    </r>
  </si>
  <si>
    <r>
      <t xml:space="preserve">Ličenje </t>
    </r>
    <r>
      <rPr>
        <b/>
        <sz val="10"/>
        <rFont val="Arial CE"/>
        <charset val="238"/>
      </rPr>
      <t>ulaznih metalnih vrata u polumat plavo-sivu po odabiru projektanta</t>
    </r>
    <r>
      <rPr>
        <sz val="10"/>
        <rFont val="Arial CE"/>
        <family val="2"/>
        <charset val="238"/>
      </rPr>
      <t xml:space="preserve">, uključivo pripremu površine. Bojanje bojom za metal. Podlogu dobro pripremiti, ostrugati, pobrusiti, ukloniti višak boje, nanijeti primer po potrebi. Izraziti jediničnu cijenu po m2 . </t>
    </r>
  </si>
  <si>
    <t xml:space="preserve">UNUTRAŠNJA STOLARIJA </t>
  </si>
  <si>
    <r>
      <t xml:space="preserve">Priprema, izrada, doprema i postavljanje visokokvalitetne </t>
    </r>
    <r>
      <rPr>
        <b/>
        <sz val="10"/>
        <rFont val="Arial CE"/>
      </rPr>
      <t>naljepnice s natpisima na vata I zid</t>
    </r>
    <r>
      <rPr>
        <sz val="10"/>
        <rFont val="Arial CE"/>
      </rPr>
      <t xml:space="preserve"> u narančastoj boji. Uključivo grafička priprema. Točnu boju i uzorak dogovoriti s projektantom i investitorom.</t>
    </r>
  </si>
  <si>
    <t>D.3.</t>
  </si>
  <si>
    <t>L LAJSNA NA SPOJU GUME I LAMINATA, AL MAT</t>
  </si>
  <si>
    <t>Napomena:</t>
  </si>
  <si>
    <t xml:space="preserve">Ukoliko se pokaže jednostavnije s obzirom na razliku visine alternativa može biti vinil pod visoke kvalitete pod uvjetom da se nađe odgovarajući dekor istovjetan zidu I stropu. </t>
  </si>
  <si>
    <t>Savska cesta 28, 10000 Zagreb</t>
  </si>
  <si>
    <t>AKD - POSLOVNI PROSTOR</t>
  </si>
  <si>
    <r>
      <t xml:space="preserve">Izrada, dostava i montaža gornje plohe pulta, dimenzija 345x50 i siguronosnog stakla. Materijal pulta LAMINAT NA MDF, spajan na gerung. Postava na čel. potkonstrukciju unutar knauf zida-vidi shemu. Ploče iz dva dijela, prekid staklom, spajanje lijepljenjem, nevidljiv spoj. Ostakljenje dim. 345x135cm, iz dva dijela bez silikonskog spoj. Staklo siguronosno kaljeno, debljine 6-8mm prema preporuci izvođača. Rezano u donjem dijelu za umetanje papira i u zoni visine usta bušenje rupica. Staklo je uglavljeno između dvije ploče u potkostrukciju knauf parapetnog zida i obješeno na AB gredu, s jedne strane moguće i bočno fiksiranje prozirnim silikonom, s druge strane slobodno. U stavku uračunati sva otežanja. .
Dimenzija, materijali, okov i dodatna oprema prema </t>
    </r>
    <r>
      <rPr>
        <b/>
        <sz val="10"/>
        <rFont val="Arial CE"/>
      </rPr>
      <t>stolarskoj shemi 6.</t>
    </r>
    <r>
      <rPr>
        <sz val="10"/>
        <rFont val="Arial CE"/>
        <family val="2"/>
        <charset val="238"/>
      </rPr>
      <t xml:space="preserve"> Uključen sav materijal, potkonstrukcija, spojna sredstva, okov i sav rad.</t>
    </r>
  </si>
  <si>
    <t>15.</t>
  </si>
  <si>
    <r>
      <t xml:space="preserve">Izrada, dostava i montaža </t>
    </r>
    <r>
      <rPr>
        <b/>
        <sz val="10"/>
        <rFont val="Arial CE"/>
      </rPr>
      <t>niskog ormarića dimenzije 600x45x69 cm</t>
    </r>
    <r>
      <rPr>
        <sz val="10"/>
        <rFont val="Arial CE"/>
        <family val="2"/>
        <charset val="238"/>
      </rPr>
      <t xml:space="preserve">. Ormarić je složenog tipa, spaja se sa prethodnom stavkom 1, sastoji se od otvorenih dijelova (ispod stolova) i zatvorenih dijelova (ladice i ormarići s vratima)
Materijali, okov i dodatna oprema prema </t>
    </r>
    <r>
      <rPr>
        <b/>
        <sz val="10"/>
        <rFont val="Arial CE"/>
      </rPr>
      <t xml:space="preserve">stolarskoj shemi 1A. </t>
    </r>
    <r>
      <rPr>
        <sz val="10"/>
        <rFont val="Arial CE"/>
        <family val="2"/>
        <charset val="238"/>
      </rPr>
      <t>Uključen sav materijal, potkonstrukcija, spojna sredstva, okov i sav rad.</t>
    </r>
  </si>
  <si>
    <r>
      <t xml:space="preserve">Izrada, dostava i montaža </t>
    </r>
    <r>
      <rPr>
        <b/>
        <sz val="10"/>
        <rFont val="Arial CE"/>
      </rPr>
      <t>niskog ormarića dimenzije 460x45x69 cm</t>
    </r>
    <r>
      <rPr>
        <sz val="10"/>
        <rFont val="Arial CE"/>
        <family val="2"/>
        <charset val="238"/>
      </rPr>
      <t xml:space="preserve">. Ormarić je složenog tipa, spaja se sa prethodnom stavkom 1, sasoji se od otvoenih dijelova (ispod stolova) i zatvorenih dijelova (ladice i ormarići s vratima)
Materijali, okov i dodatna oprema prema </t>
    </r>
    <r>
      <rPr>
        <b/>
        <sz val="10"/>
        <rFont val="Arial CE"/>
      </rPr>
      <t xml:space="preserve">stolarskoj shemi 1B. </t>
    </r>
    <r>
      <rPr>
        <sz val="10"/>
        <rFont val="Arial CE"/>
        <family val="2"/>
        <charset val="238"/>
      </rPr>
      <t>Uključen sav materijal, potkonstrukcija, spojna sredstva, okov i sav rad.</t>
    </r>
  </si>
  <si>
    <t xml:space="preserve"> REKAPITULACIJA INSTALATERSKIH RADOVA RADOVA</t>
  </si>
  <si>
    <t>SAMOSTOJEĆI PULT ZA FORMULARE</t>
  </si>
  <si>
    <r>
      <t xml:space="preserve">Izrada, dostava i montaža samosotjećeg pulta za popunjavanje formulara, dimenzija 200x45x110 cm. Materijal feniks, debljine cca 15mm, spajan na gerung. Pult učvršćen na čel.potkonstrukciji od kvadratnih cijevi dim 40x40mm. Potkonstrukcija u masci iveral druge boje. 
Dimenzija, materijali, okov i dodatna oprema prema </t>
    </r>
    <r>
      <rPr>
        <b/>
        <sz val="10"/>
        <rFont val="Arial CE"/>
      </rPr>
      <t>stolarskoj shemi 12.</t>
    </r>
    <r>
      <rPr>
        <sz val="10"/>
        <rFont val="Arial CE"/>
        <family val="2"/>
        <charset val="238"/>
      </rPr>
      <t xml:space="preserve"> .Uključen sav materijal, potkonstrukcija, spojna sredstva, okov i sav rad.</t>
    </r>
  </si>
  <si>
    <t>STROJARSKE INSTALACIJE</t>
  </si>
  <si>
    <t xml:space="preserve">ELEKTROINSTALACIJE </t>
  </si>
  <si>
    <t>SVEUKUPNO</t>
  </si>
  <si>
    <t>Savska 28, 10000 Zagreb</t>
  </si>
  <si>
    <t>1.kat</t>
  </si>
  <si>
    <t xml:space="preserve">9a. </t>
  </si>
  <si>
    <r>
      <t xml:space="preserve">Demontaža unutarnjih  čeličnih punih vratiju na ulazu iz stubišta u poslovni prostor I unutar stubišta I lifta. </t>
    </r>
    <r>
      <rPr>
        <sz val="10"/>
        <rFont val="Arial CE"/>
      </rPr>
      <t>Uklanjati pažljivo sa što manjim oštećenjem okolnih ploha zida. U stavku uključen odvoz I zbrinjvanje na najbliže reciklažno dvorište.</t>
    </r>
  </si>
  <si>
    <t>dim 170x200</t>
  </si>
  <si>
    <r>
      <rPr>
        <b/>
        <sz val="9"/>
        <rFont val="Arial"/>
        <family val="2"/>
      </rPr>
      <t>Automatska vrata</t>
    </r>
    <r>
      <rPr>
        <sz val="9"/>
        <rFont val="Arial"/>
        <family val="2"/>
      </rPr>
      <t xml:space="preserve"> kao GEZE ECdrive T2, visine pogonske jedinice 10cm. Sve komponente vrata normirane prema EN16005, sa tehnologijom samočistećih kotačića za tih i dugotrajan rad. Nosivost do 120kg po krilu. Isporuka sa elektromehaničkom kočnicom.
Svijetli otvor: 180x260cm, dvokrilna
programski prilagodljive funkcije :
-brzina otvaranja do 0,8 m/s i zatvaranja do 0,8 m/s, 
-vrijeme zadrške u otvorenom položaju 0-60 sec,
-funkcija inverznog rada prilikom nailaska na otpor do 150 N,
-vrata se otvaraju 80% širine unutar 3 sekunde
-baterijska podrška za rad do 30min ili 30 ciklusa
- elektronika vrata sa pripremom za spajanje na kontrolu pristupa i vatrodojavu
- programski upravljač tip TPS sa membranskom tipkovnicom i odabirom funkcija rada:
«isključeno», «automatski rad»,»otvoreni položaj»,»zaključano»,»jednosmjerna detekcija za izlaz»,
»reducirani otvor= zimski/ljetni režim rada». Ostakljenje: prema standardnom atestu dobavljača.
Oprema:
 - samokontrolirajuća obostrana svjetlosna zavjesa za zaštitu područja otvaranja i zatvaranja sa radarom za aktivaciju - sa kučištem za stropnu ugradnju u knauf.
</t>
    </r>
    <r>
      <rPr>
        <b/>
        <sz val="9"/>
        <rFont val="Arial"/>
        <family val="2"/>
      </rPr>
      <t>Prije izvedbe izvođač je obavezan projektantu dostaviti radionički nacrt sa svim detaljima na odobrenje.</t>
    </r>
  </si>
  <si>
    <t>AL ULAZNA VRATA ZAPOSLENICI</t>
  </si>
  <si>
    <t>Nabava, izrada, doprema i montaža  AL dvokrilnih, punih, glatkih vrata.  Krilo ravno, u istoj ravnini, bez vidljivih uklada. Građevinska mjera vrata  170x200cm. (uzeti točnu izmjeruu prema posojećim vratima)
 Završne obrade profila: mat plastifikacija, RAL prema dogovoru s projektantom.
Shemu uskladiti sa AKD zaštitom radi kontrole ulaza, u slijepom profilu slaba struja, vrata spojena na čitač kartice.
U cijenu uključiti dobavu, montažu i sav potreban okov (kao Dorma), rad i materijal. Izvesti po shemi 9.</t>
  </si>
  <si>
    <t>OSTAKLJENA DVOKRILNA AL VRATA</t>
  </si>
  <si>
    <t>Nabava, izrada, doprema i montaža ostakljenih AL dvokrilnih vrata u profilima maks 50mm, usklađenim s ostalim staklenim stijenama. Građevinska mjera vrata  170x200cm. (uzeti točnu izmjeruu prema posojećim vratima)
 Završne obrade profila: mat plastifikacija, RAL prema dogovoru s projektantom.
 Staklo vratnog krila je siguronosno kaljeno ESG  staklo sa CNC obradom debljine 10 mm, mutno, neprozirno.
U cijenu uključiti dobavu, montažu i sav potreban okov, rad i materijal. Izvesti po shemi 10.</t>
  </si>
  <si>
    <t>Sanacija brtvi I kitov na postojećoj AL fasadi. Ukloniti sve dotrajale gumene brtve na spojevima al profila I spojeve kitom, al klupčica I fasada. Izvesti nove brtve al fasade, u boji stolarije ili sl. Ugraditi visokokvalitetne elastične brtve otporne na razlike temp. od -30 do +150, UV stabilnost brtvi, s garancijom. Spojeve s  al klupčicama zakitati visokokvalitetnim kitom u boji fasade, otpornim na atmosferilije i temp.razlike. Obračun po m2 fasade.</t>
  </si>
  <si>
    <t xml:space="preserve">Eventualna zamjena dotrajalih  Al klupčica, plasificiranih u boji fasade, širine 24 cm, količina pretpostavljena. </t>
  </si>
  <si>
    <t>Prilikom uklanjanja postojećih vanjskih klima jedinica na krovu I postavljanje novih klima komora, snacija  neprikladno bušenih otvora na kamenoj fasadi. Paušal</t>
  </si>
  <si>
    <t>U cijenu radova potrebno je uračunati specifične uvjete rada unutar AKD-a. Uračunati sva otežanja uvjeta rada, noćni rad, rad u smjenama, rad vikendima.  Uračunati položaj u gradu (Savska ulica) te s tim u vezi uvjete dobivanja potrebnih dozvola od strane gradskih službi.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</si>
</sst>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k_n_-;\-* #,##0.00\ _k_n_-;_-* &quot;-&quot;??\ _k_n_-;_-@_-"/>
    <numFmt numFmtId="164" formatCode="_-* #,##0.00_-;\-* #,##0.00_-;_-* &quot;-&quot;??_-;_-@_-"/>
    <numFmt numFmtId="165" formatCode="#,##0.0_ ;\-#,##0.0\ "/>
    <numFmt numFmtId="166" formatCode="0_)"/>
    <numFmt numFmtId="167" formatCode="General_)"/>
    <numFmt numFmtId="168" formatCode="#,##0.00\ _k_n"/>
    <numFmt numFmtId="169" formatCode="#,##0.00_ ;[Red]\-#,##0.00\ "/>
    <numFmt numFmtId="170" formatCode="[$-41A]General"/>
    <numFmt numFmtId="171" formatCode="#,##0.0"/>
  </numFmts>
  <fonts count="91">
    <font>
      <sz val="10"/>
      <name val="Arial CE"/>
      <charset val="238"/>
    </font>
    <font>
      <sz val="10"/>
      <name val="Arial CE"/>
      <charset val="238"/>
    </font>
    <font>
      <b/>
      <sz val="14"/>
      <name val="Arial CE"/>
      <family val="2"/>
      <charset val="238"/>
    </font>
    <font>
      <b/>
      <sz val="10"/>
      <name val="Arial CE"/>
      <family val="2"/>
      <charset val="238"/>
    </font>
    <font>
      <sz val="12"/>
      <name val="Arial CE"/>
      <family val="2"/>
      <charset val="238"/>
    </font>
    <font>
      <b/>
      <sz val="12"/>
      <name val="Arial CE"/>
      <family val="2"/>
      <charset val="238"/>
    </font>
    <font>
      <b/>
      <i/>
      <sz val="10"/>
      <name val="Arial CE"/>
      <family val="2"/>
      <charset val="238"/>
    </font>
    <font>
      <sz val="10"/>
      <name val="Arial CE"/>
      <family val="2"/>
      <charset val="238"/>
    </font>
    <font>
      <i/>
      <sz val="10"/>
      <name val="Arial CE"/>
      <family val="2"/>
      <charset val="238"/>
    </font>
    <font>
      <b/>
      <i/>
      <sz val="10"/>
      <name val="Arial"/>
      <family val="2"/>
    </font>
    <font>
      <sz val="10"/>
      <name val="Arial"/>
      <family val="2"/>
    </font>
    <font>
      <i/>
      <sz val="10"/>
      <name val="Arial"/>
      <family val="2"/>
    </font>
    <font>
      <b/>
      <sz val="14"/>
      <name val="Arial"/>
      <family val="2"/>
    </font>
    <font>
      <b/>
      <sz val="12"/>
      <name val="Arial"/>
      <family val="2"/>
    </font>
    <font>
      <sz val="12"/>
      <name val="Arial"/>
      <family val="2"/>
    </font>
    <font>
      <b/>
      <i/>
      <sz val="10"/>
      <name val="Arial CE"/>
      <charset val="238"/>
    </font>
    <font>
      <sz val="10"/>
      <name val="Arial CE"/>
      <charset val="238"/>
    </font>
    <font>
      <b/>
      <sz val="10"/>
      <name val="Arial CE"/>
      <charset val="238"/>
    </font>
    <font>
      <sz val="9"/>
      <name val="Arial"/>
      <family val="2"/>
    </font>
    <font>
      <sz val="9"/>
      <name val="Arial CE"/>
      <charset val="238"/>
    </font>
    <font>
      <sz val="9"/>
      <name val="Arial"/>
      <family val="2"/>
      <charset val="238"/>
    </font>
    <font>
      <sz val="10"/>
      <name val="Arial"/>
      <family val="2"/>
      <charset val="238"/>
    </font>
    <font>
      <sz val="11"/>
      <color indexed="8"/>
      <name val="Calibri"/>
      <family val="2"/>
      <charset val="238"/>
    </font>
    <font>
      <b/>
      <sz val="9"/>
      <name val="Arial"/>
      <family val="2"/>
      <charset val="238"/>
    </font>
    <font>
      <b/>
      <sz val="10"/>
      <name val="Arial"/>
      <family val="2"/>
      <charset val="238"/>
    </font>
    <font>
      <b/>
      <sz val="12"/>
      <name val="Arial CE"/>
      <charset val="238"/>
    </font>
    <font>
      <b/>
      <u/>
      <sz val="10"/>
      <name val="Arial"/>
      <family val="2"/>
      <charset val="238"/>
    </font>
    <font>
      <b/>
      <sz val="10"/>
      <name val="Arial"/>
      <family val="2"/>
    </font>
    <font>
      <b/>
      <sz val="14"/>
      <name val="Arial"/>
      <family val="2"/>
      <charset val="238"/>
    </font>
    <font>
      <i/>
      <sz val="10"/>
      <name val="Arial CE"/>
      <charset val="238"/>
    </font>
    <font>
      <b/>
      <i/>
      <sz val="10"/>
      <name val="Arial"/>
      <family val="2"/>
      <charset val="238"/>
    </font>
    <font>
      <i/>
      <sz val="11"/>
      <color indexed="23"/>
      <name val="Calibri"/>
      <family val="2"/>
      <charset val="238"/>
    </font>
    <font>
      <b/>
      <sz val="11"/>
      <name val="Arial"/>
      <family val="2"/>
      <charset val="238"/>
    </font>
    <font>
      <i/>
      <sz val="10"/>
      <name val="Arial"/>
      <family val="2"/>
      <charset val="1"/>
    </font>
    <font>
      <b/>
      <i/>
      <sz val="10"/>
      <name val="Arial"/>
      <family val="2"/>
      <charset val="1"/>
    </font>
    <font>
      <sz val="11"/>
      <color theme="1"/>
      <name val="Calibri"/>
      <family val="2"/>
      <charset val="238"/>
      <scheme val="minor"/>
    </font>
    <font>
      <sz val="10"/>
      <color rgb="FFFF0000"/>
      <name val="Arial CE"/>
      <family val="2"/>
      <charset val="238"/>
    </font>
    <font>
      <sz val="9"/>
      <color rgb="FFFF0000"/>
      <name val="Arial"/>
      <family val="2"/>
      <charset val="238"/>
    </font>
    <font>
      <sz val="10"/>
      <color rgb="FFFF0000"/>
      <name val="Arial"/>
      <family val="2"/>
      <charset val="238"/>
    </font>
    <font>
      <sz val="10"/>
      <color rgb="FFFF0000"/>
      <name val="Arial CE"/>
      <charset val="238"/>
    </font>
    <font>
      <b/>
      <sz val="12"/>
      <color rgb="FFFF0000"/>
      <name val="Arial CE"/>
      <family val="2"/>
      <charset val="238"/>
    </font>
    <font>
      <i/>
      <sz val="10"/>
      <name val="Arial CE"/>
    </font>
    <font>
      <sz val="10"/>
      <color rgb="FFFF0000"/>
      <name val="Arial"/>
      <family val="2"/>
    </font>
    <font>
      <sz val="10"/>
      <color rgb="FFFF0000"/>
      <name val="Arial CE"/>
    </font>
    <font>
      <b/>
      <sz val="12"/>
      <color rgb="FFFF0000"/>
      <name val="Arial"/>
      <family val="2"/>
      <charset val="238"/>
    </font>
    <font>
      <sz val="12"/>
      <name val="Arial CE"/>
      <charset val="238"/>
    </font>
    <font>
      <sz val="10"/>
      <color rgb="FF0070C0"/>
      <name val="Arial"/>
      <family val="2"/>
    </font>
    <font>
      <sz val="10"/>
      <color rgb="FF0070C0"/>
      <name val="Arial CE"/>
      <charset val="238"/>
    </font>
    <font>
      <sz val="10"/>
      <color rgb="FF0070C0"/>
      <name val="Arial CE"/>
      <family val="2"/>
      <charset val="238"/>
    </font>
    <font>
      <sz val="10"/>
      <color rgb="FFC00000"/>
      <name val="Arial"/>
      <family val="2"/>
    </font>
    <font>
      <sz val="10"/>
      <name val="Arial CE"/>
    </font>
    <font>
      <b/>
      <sz val="10"/>
      <name val="Arial CE"/>
    </font>
    <font>
      <b/>
      <sz val="11"/>
      <name val="Calibri"/>
      <family val="2"/>
      <charset val="238"/>
      <scheme val="minor"/>
    </font>
    <font>
      <sz val="10"/>
      <color rgb="FF00B0F0"/>
      <name val="Arial"/>
      <family val="2"/>
    </font>
    <font>
      <i/>
      <sz val="10"/>
      <color rgb="FFFF0000"/>
      <name val="Arial CE"/>
      <family val="2"/>
      <charset val="238"/>
    </font>
    <font>
      <b/>
      <sz val="12"/>
      <name val="Calibri"/>
      <family val="2"/>
      <charset val="238"/>
    </font>
    <font>
      <sz val="10"/>
      <color indexed="8"/>
      <name val="Arial"/>
      <family val="2"/>
    </font>
    <font>
      <sz val="10"/>
      <color theme="1"/>
      <name val="Arial"/>
      <family val="2"/>
    </font>
    <font>
      <b/>
      <sz val="10"/>
      <color theme="1"/>
      <name val="Arial"/>
      <family val="2"/>
    </font>
    <font>
      <sz val="10"/>
      <color rgb="FF00B0F0"/>
      <name val="Arial CE"/>
      <charset val="238"/>
    </font>
    <font>
      <sz val="10"/>
      <color theme="1"/>
      <name val="Arial CE"/>
      <charset val="238"/>
    </font>
    <font>
      <b/>
      <sz val="10"/>
      <color rgb="FF222222"/>
      <name val="Arial"/>
      <family val="2"/>
    </font>
    <font>
      <sz val="10"/>
      <color rgb="FF000000"/>
      <name val="Arial"/>
      <family val="2"/>
    </font>
    <font>
      <sz val="10"/>
      <color rgb="FF222222"/>
      <name val="Arial"/>
      <family val="2"/>
    </font>
    <font>
      <b/>
      <i/>
      <u/>
      <sz val="10"/>
      <name val="Arial"/>
      <family val="2"/>
    </font>
    <font>
      <sz val="12"/>
      <name val="Arial"/>
      <family val="2"/>
      <charset val="238"/>
    </font>
    <font>
      <b/>
      <sz val="12"/>
      <name val="Arial"/>
      <family val="2"/>
      <charset val="238"/>
    </font>
    <font>
      <b/>
      <sz val="12"/>
      <name val="Arial CE"/>
    </font>
    <font>
      <b/>
      <sz val="12"/>
      <color indexed="8"/>
      <name val="Arial"/>
      <family val="2"/>
    </font>
    <font>
      <sz val="11"/>
      <name val="Arial"/>
      <family val="1"/>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10"/>
      <name val="Calibri"/>
      <family val="2"/>
      <charset val="238"/>
    </font>
    <font>
      <sz val="11"/>
      <name val="Arial"/>
      <family val="2"/>
    </font>
    <font>
      <u/>
      <sz val="10"/>
      <color indexed="12"/>
      <name val="Arial"/>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0"/>
      <name val="Helv"/>
      <charset val="204"/>
    </font>
    <font>
      <sz val="11"/>
      <color rgb="FF000000"/>
      <name val="Calibri"/>
      <family val="2"/>
      <charset val="238"/>
      <scheme val="minor"/>
    </font>
    <font>
      <sz val="11"/>
      <color theme="1"/>
      <name val="Times New Roman"/>
      <family val="2"/>
      <charset val="238"/>
    </font>
    <font>
      <b/>
      <sz val="9"/>
      <name val="Arial"/>
      <family val="2"/>
    </font>
  </fonts>
  <fills count="2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0" tint="-0.249977111117893"/>
        <bgColor indexed="64"/>
      </patternFill>
    </fill>
  </fills>
  <borders count="1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9">
    <xf numFmtId="0" fontId="0" fillId="0" borderId="0"/>
    <xf numFmtId="164"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4" fontId="16" fillId="0" borderId="0" applyFont="0" applyFill="0" applyBorder="0" applyAlignment="0" applyProtection="0"/>
    <xf numFmtId="0" fontId="31" fillId="0" borderId="0" applyNumberFormat="0" applyFill="0" applyBorder="0" applyAlignment="0" applyProtection="0"/>
    <xf numFmtId="0" fontId="35" fillId="0" borderId="0"/>
    <xf numFmtId="0" fontId="21" fillId="0" borderId="0"/>
    <xf numFmtId="0" fontId="21" fillId="0" borderId="0"/>
    <xf numFmtId="0" fontId="22" fillId="0" borderId="0"/>
    <xf numFmtId="0" fontId="21" fillId="0" borderId="0"/>
    <xf numFmtId="2" fontId="1" fillId="0" borderId="0">
      <alignment horizontal="left" vertical="top"/>
    </xf>
    <xf numFmtId="0" fontId="4" fillId="0" borderId="0"/>
    <xf numFmtId="0" fontId="22" fillId="0" borderId="0"/>
    <xf numFmtId="0" fontId="10" fillId="0" borderId="0"/>
    <xf numFmtId="0" fontId="22" fillId="5" borderId="0" applyNumberFormat="0" applyBorder="0" applyAlignment="0" applyProtection="0"/>
    <xf numFmtId="0" fontId="22" fillId="7"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6"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70" fillId="19" borderId="0" applyNumberFormat="0" applyBorder="0" applyAlignment="0" applyProtection="0"/>
    <xf numFmtId="0" fontId="70" fillId="14" borderId="0" applyNumberFormat="0" applyBorder="0" applyAlignment="0" applyProtection="0"/>
    <xf numFmtId="0" fontId="70" fillId="16" borderId="0" applyNumberFormat="0" applyBorder="0" applyAlignment="0" applyProtection="0"/>
    <xf numFmtId="0" fontId="70" fillId="20" borderId="0" applyNumberFormat="0" applyBorder="0" applyAlignment="0" applyProtection="0"/>
    <xf numFmtId="0" fontId="70" fillId="18" borderId="0" applyNumberFormat="0" applyBorder="0" applyAlignment="0" applyProtection="0"/>
    <xf numFmtId="0" fontId="70" fillId="21" borderId="0" applyNumberFormat="0" applyBorder="0" applyAlignment="0" applyProtection="0"/>
    <xf numFmtId="0" fontId="70" fillId="22" borderId="0" applyNumberFormat="0" applyBorder="0" applyAlignment="0" applyProtection="0"/>
    <xf numFmtId="0" fontId="70" fillId="23" borderId="0" applyNumberFormat="0" applyBorder="0" applyAlignment="0" applyProtection="0"/>
    <xf numFmtId="0" fontId="70" fillId="24" borderId="0" applyNumberFormat="0" applyBorder="0" applyAlignment="0" applyProtection="0"/>
    <xf numFmtId="0" fontId="70" fillId="20" borderId="0" applyNumberFormat="0" applyBorder="0" applyAlignment="0" applyProtection="0"/>
    <xf numFmtId="0" fontId="70" fillId="18" borderId="0" applyNumberFormat="0" applyBorder="0" applyAlignment="0" applyProtection="0"/>
    <xf numFmtId="0" fontId="70" fillId="25" borderId="0" applyNumberFormat="0" applyBorder="0" applyAlignment="0" applyProtection="0"/>
    <xf numFmtId="0" fontId="71" fillId="7" borderId="0" applyNumberFormat="0" applyBorder="0" applyAlignment="0" applyProtection="0"/>
    <xf numFmtId="0" fontId="72" fillId="12" borderId="8" applyNumberFormat="0" applyAlignment="0" applyProtection="0"/>
    <xf numFmtId="0" fontId="73" fillId="26" borderId="9" applyNumberFormat="0" applyAlignment="0" applyProtection="0"/>
    <xf numFmtId="0" fontId="21" fillId="0" borderId="0"/>
    <xf numFmtId="0" fontId="74" fillId="9" borderId="0" applyNumberFormat="0" applyBorder="0" applyAlignment="0" applyProtection="0"/>
    <xf numFmtId="0" fontId="83" fillId="0" borderId="10" applyNumberFormat="0" applyFill="0" applyAlignment="0" applyProtection="0"/>
    <xf numFmtId="0" fontId="84" fillId="0" borderId="11" applyNumberFormat="0" applyFill="0" applyAlignment="0" applyProtection="0"/>
    <xf numFmtId="0" fontId="85" fillId="0" borderId="12" applyNumberFormat="0" applyFill="0" applyAlignment="0" applyProtection="0"/>
    <xf numFmtId="0" fontId="85" fillId="0" borderId="0" applyNumberFormat="0" applyFill="0" applyBorder="0" applyAlignment="0" applyProtection="0"/>
    <xf numFmtId="0" fontId="82" fillId="0" borderId="0" applyNumberFormat="0" applyFill="0" applyBorder="0" applyAlignment="0" applyProtection="0">
      <alignment vertical="top"/>
      <protection locked="0"/>
    </xf>
    <xf numFmtId="0" fontId="75" fillId="6" borderId="8" applyNumberFormat="0" applyAlignment="0" applyProtection="0"/>
    <xf numFmtId="0" fontId="76" fillId="0" borderId="13" applyNumberFormat="0" applyFill="0" applyAlignment="0" applyProtection="0"/>
    <xf numFmtId="0" fontId="21" fillId="0" borderId="0">
      <alignment horizontal="justify" vertical="top" wrapText="1"/>
    </xf>
    <xf numFmtId="0" fontId="77" fillId="15" borderId="0" applyNumberFormat="0" applyBorder="0" applyAlignment="0" applyProtection="0"/>
    <xf numFmtId="0" fontId="21" fillId="0" borderId="0"/>
    <xf numFmtId="0" fontId="10" fillId="0" borderId="0" applyNumberFormat="0" applyFont="0" applyFill="0" applyAlignment="0" applyProtection="0"/>
    <xf numFmtId="0" fontId="35" fillId="0" borderId="0"/>
    <xf numFmtId="0" fontId="81" fillId="0" borderId="0">
      <alignment horizontal="left" vertical="top" wrapText="1"/>
    </xf>
    <xf numFmtId="0" fontId="10" fillId="0" borderId="0"/>
    <xf numFmtId="0" fontId="10" fillId="0" borderId="0"/>
    <xf numFmtId="0" fontId="21" fillId="0" borderId="0"/>
    <xf numFmtId="0" fontId="10" fillId="0" borderId="0" applyNumberFormat="0" applyFont="0" applyFill="0" applyAlignment="0" applyProtection="0"/>
    <xf numFmtId="0" fontId="88" fillId="0" borderId="0"/>
    <xf numFmtId="0" fontId="21" fillId="0" borderId="0"/>
    <xf numFmtId="0" fontId="21" fillId="0" borderId="0" applyNumberFormat="0" applyFont="0" applyFill="0" applyAlignment="0" applyProtection="0"/>
    <xf numFmtId="0" fontId="10" fillId="0" borderId="0"/>
    <xf numFmtId="0" fontId="10" fillId="0" borderId="0" applyNumberFormat="0" applyFont="0" applyFill="0" applyAlignment="0" applyProtection="0"/>
    <xf numFmtId="0" fontId="21" fillId="0" borderId="0"/>
    <xf numFmtId="0" fontId="10" fillId="0" borderId="0" applyNumberFormat="0" applyFont="0" applyFill="0" applyAlignment="0" applyProtection="0"/>
    <xf numFmtId="0" fontId="35" fillId="0" borderId="0"/>
    <xf numFmtId="0" fontId="21" fillId="0" borderId="0"/>
    <xf numFmtId="0" fontId="21" fillId="0" borderId="0"/>
    <xf numFmtId="0" fontId="10" fillId="0" borderId="0"/>
    <xf numFmtId="0" fontId="10" fillId="0" borderId="0"/>
    <xf numFmtId="0" fontId="21" fillId="0" borderId="0"/>
    <xf numFmtId="0" fontId="14" fillId="0" borderId="0"/>
    <xf numFmtId="0" fontId="10" fillId="0" borderId="0" applyNumberFormat="0" applyFont="0" applyFill="0" applyAlignment="0" applyProtection="0"/>
    <xf numFmtId="0" fontId="10" fillId="0" borderId="0" applyNumberFormat="0" applyFont="0" applyFill="0" applyAlignment="0" applyProtection="0"/>
    <xf numFmtId="0" fontId="21" fillId="0" borderId="0"/>
    <xf numFmtId="0" fontId="21" fillId="0" borderId="0"/>
    <xf numFmtId="0" fontId="21" fillId="0" borderId="0"/>
    <xf numFmtId="0" fontId="21" fillId="0" borderId="0"/>
    <xf numFmtId="0" fontId="21" fillId="0" borderId="0" applyNumberFormat="0" applyFont="0" applyFill="0" applyAlignment="0" applyProtection="0"/>
    <xf numFmtId="0" fontId="21" fillId="0" borderId="0"/>
    <xf numFmtId="0" fontId="21" fillId="0" borderId="0" applyNumberFormat="0" applyFont="0" applyFill="0" applyAlignment="0" applyProtection="0"/>
    <xf numFmtId="0" fontId="21" fillId="0" borderId="0"/>
    <xf numFmtId="0" fontId="21" fillId="0" borderId="0"/>
    <xf numFmtId="0" fontId="35" fillId="0" borderId="0"/>
    <xf numFmtId="0" fontId="89" fillId="0" borderId="0"/>
    <xf numFmtId="0" fontId="69" fillId="0" borderId="0"/>
    <xf numFmtId="0" fontId="21" fillId="0" borderId="0"/>
    <xf numFmtId="0" fontId="21" fillId="0" borderId="0"/>
    <xf numFmtId="0" fontId="35" fillId="0" borderId="0"/>
    <xf numFmtId="0" fontId="10" fillId="0" borderId="0"/>
    <xf numFmtId="0" fontId="69" fillId="0" borderId="0"/>
    <xf numFmtId="0" fontId="21" fillId="0" borderId="0" applyNumberFormat="0" applyFont="0" applyFill="0" applyAlignment="0" applyProtection="0"/>
    <xf numFmtId="0" fontId="21" fillId="8" borderId="14" applyNumberFormat="0" applyFont="0" applyAlignment="0" applyProtection="0"/>
    <xf numFmtId="0" fontId="21" fillId="0" borderId="0"/>
    <xf numFmtId="0" fontId="21" fillId="0" borderId="0"/>
    <xf numFmtId="0" fontId="21" fillId="0" borderId="0"/>
    <xf numFmtId="0" fontId="21" fillId="0" borderId="0" applyNumberFormat="0" applyFont="0" applyFill="0" applyAlignment="0" applyProtection="0"/>
    <xf numFmtId="0" fontId="10" fillId="0" borderId="0"/>
    <xf numFmtId="0" fontId="21" fillId="0" borderId="0"/>
    <xf numFmtId="0" fontId="21" fillId="0" borderId="0"/>
    <xf numFmtId="0" fontId="21" fillId="0" borderId="0" applyNumberFormat="0" applyFill="0" applyAlignment="0" applyProtection="0"/>
    <xf numFmtId="0" fontId="78" fillId="12" borderId="15" applyNumberFormat="0" applyAlignment="0" applyProtection="0"/>
    <xf numFmtId="0" fontId="87" fillId="0" borderId="0"/>
    <xf numFmtId="0" fontId="86" fillId="0" borderId="0" applyNumberFormat="0" applyFill="0" applyBorder="0" applyAlignment="0" applyProtection="0"/>
    <xf numFmtId="0" fontId="79" fillId="0" borderId="16" applyNumberFormat="0" applyFill="0" applyAlignment="0" applyProtection="0"/>
    <xf numFmtId="0" fontId="80" fillId="0" borderId="0" applyNumberFormat="0" applyFill="0" applyBorder="0" applyAlignment="0" applyProtection="0"/>
  </cellStyleXfs>
  <cellXfs count="336">
    <xf numFmtId="0" fontId="0" fillId="0" borderId="0" xfId="0"/>
    <xf numFmtId="0" fontId="2" fillId="0" borderId="0" xfId="0" applyFont="1"/>
    <xf numFmtId="0" fontId="0" fillId="0" borderId="0" xfId="0" applyAlignment="1">
      <alignment horizontal="right"/>
    </xf>
    <xf numFmtId="0" fontId="2" fillId="0" borderId="0" xfId="0" applyFont="1" applyAlignment="1">
      <alignment horizontal="left"/>
    </xf>
    <xf numFmtId="0" fontId="3" fillId="0" borderId="0" xfId="0" applyFont="1"/>
    <xf numFmtId="4" fontId="0" fillId="0" borderId="0" xfId="0" applyNumberFormat="1"/>
    <xf numFmtId="49" fontId="5" fillId="0" borderId="2" xfId="0" applyNumberFormat="1" applyFont="1" applyBorder="1" applyAlignment="1">
      <alignment horizontal="left" vertical="top"/>
    </xf>
    <xf numFmtId="0" fontId="5" fillId="0" borderId="2" xfId="0" applyFont="1" applyBorder="1" applyAlignment="1">
      <alignment horizontal="right"/>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6" fillId="0" borderId="0" xfId="0" applyFont="1"/>
    <xf numFmtId="49" fontId="7" fillId="0" borderId="0" xfId="0" applyNumberFormat="1" applyFont="1" applyAlignment="1">
      <alignment horizontal="left" vertical="top"/>
    </xf>
    <xf numFmtId="0" fontId="0" fillId="0" borderId="0" xfId="0" applyAlignment="1">
      <alignment horizontal="left" vertical="top"/>
    </xf>
    <xf numFmtId="0" fontId="7" fillId="0" borderId="0" xfId="0" applyFont="1"/>
    <xf numFmtId="0" fontId="7" fillId="0" borderId="0" xfId="0" applyFont="1" applyAlignment="1">
      <alignment horizontal="right" vertical="top" wrapText="1"/>
    </xf>
    <xf numFmtId="0" fontId="8" fillId="0" borderId="0" xfId="0" applyFont="1"/>
    <xf numFmtId="0" fontId="9" fillId="0" borderId="0" xfId="0" applyFont="1" applyAlignment="1">
      <alignment vertical="top"/>
    </xf>
    <xf numFmtId="0" fontId="10" fillId="0" borderId="0" xfId="0" applyFont="1" applyAlignment="1">
      <alignment vertical="top"/>
    </xf>
    <xf numFmtId="0" fontId="10" fillId="0" borderId="0" xfId="0" applyFont="1"/>
    <xf numFmtId="0" fontId="11" fillId="0" borderId="0" xfId="0" applyFont="1" applyAlignment="1">
      <alignment vertical="top"/>
    </xf>
    <xf numFmtId="0" fontId="11" fillId="0" borderId="0" xfId="0" applyFont="1" applyAlignment="1">
      <alignment horizontal="left" vertical="top" wrapText="1"/>
    </xf>
    <xf numFmtId="0" fontId="10" fillId="0" borderId="0" xfId="0" applyFont="1" applyAlignment="1">
      <alignment vertical="top" wrapText="1"/>
    </xf>
    <xf numFmtId="0" fontId="10" fillId="0" borderId="0" xfId="0" applyFont="1" applyAlignment="1">
      <alignment horizontal="left" vertical="top" wrapText="1"/>
    </xf>
    <xf numFmtId="0" fontId="12" fillId="0" borderId="0" xfId="0" applyFont="1"/>
    <xf numFmtId="4" fontId="7" fillId="0" borderId="0" xfId="0" applyNumberFormat="1" applyFont="1" applyAlignment="1">
      <alignment horizontal="right" vertical="top" wrapText="1"/>
    </xf>
    <xf numFmtId="0" fontId="13" fillId="0" borderId="2" xfId="0" applyFont="1" applyBorder="1" applyAlignment="1">
      <alignment vertical="top"/>
    </xf>
    <xf numFmtId="0" fontId="14" fillId="0" borderId="2" xfId="0" applyFont="1" applyBorder="1" applyAlignment="1">
      <alignment vertical="top"/>
    </xf>
    <xf numFmtId="4" fontId="14" fillId="0" borderId="2" xfId="0" applyNumberFormat="1" applyFont="1" applyBorder="1"/>
    <xf numFmtId="0" fontId="14" fillId="0" borderId="0" xfId="0" applyFont="1"/>
    <xf numFmtId="0" fontId="8" fillId="0" borderId="0" xfId="0" applyFont="1" applyAlignment="1">
      <alignment horizontal="left" vertical="top" wrapText="1"/>
    </xf>
    <xf numFmtId="4" fontId="5" fillId="0" borderId="2" xfId="0" applyNumberFormat="1" applyFont="1" applyBorder="1" applyProtection="1">
      <protection locked="0"/>
    </xf>
    <xf numFmtId="4" fontId="7" fillId="0" borderId="0" xfId="0" applyNumberFormat="1" applyFont="1" applyAlignment="1">
      <alignment horizontal="right"/>
    </xf>
    <xf numFmtId="4" fontId="0" fillId="0" borderId="0" xfId="0" applyNumberFormat="1" applyAlignment="1">
      <alignment horizontal="right"/>
    </xf>
    <xf numFmtId="0" fontId="18" fillId="0" borderId="0" xfId="0" applyFont="1" applyAlignment="1">
      <alignment vertical="top"/>
    </xf>
    <xf numFmtId="0" fontId="19" fillId="0" borderId="0" xfId="0" applyFont="1" applyAlignment="1">
      <alignment horizontal="justify" vertical="top" wrapText="1"/>
    </xf>
    <xf numFmtId="0" fontId="18" fillId="0" borderId="0" xfId="0" applyFont="1" applyAlignment="1">
      <alignment horizontal="right" vertical="top" wrapText="1"/>
    </xf>
    <xf numFmtId="0" fontId="7" fillId="0" borderId="0" xfId="0" applyFont="1" applyAlignment="1">
      <alignment horizontal="right" wrapText="1"/>
    </xf>
    <xf numFmtId="4" fontId="10" fillId="0" borderId="0" xfId="0" applyNumberFormat="1" applyFont="1"/>
    <xf numFmtId="0" fontId="7" fillId="0" borderId="0" xfId="0" applyFont="1" applyAlignment="1">
      <alignment horizontal="justify" vertical="top" wrapText="1"/>
    </xf>
    <xf numFmtId="0" fontId="4" fillId="0" borderId="0" xfId="0" applyFont="1"/>
    <xf numFmtId="0" fontId="0" fillId="0" borderId="0" xfId="0" applyAlignment="1">
      <alignment horizontal="left" vertical="top" wrapText="1"/>
    </xf>
    <xf numFmtId="4" fontId="0" fillId="0" borderId="0" xfId="0" applyNumberFormat="1" applyProtection="1">
      <protection locked="0"/>
    </xf>
    <xf numFmtId="0" fontId="17" fillId="0" borderId="0" xfId="0" applyFont="1"/>
    <xf numFmtId="0" fontId="17" fillId="0" borderId="0" xfId="0" applyFont="1" applyProtection="1">
      <protection hidden="1"/>
    </xf>
    <xf numFmtId="0" fontId="17" fillId="0" borderId="0" xfId="0" applyFont="1" applyAlignment="1">
      <alignment horizontal="left"/>
    </xf>
    <xf numFmtId="16" fontId="17" fillId="0" borderId="0" xfId="0" applyNumberFormat="1" applyFont="1" applyAlignment="1">
      <alignment horizontal="left"/>
    </xf>
    <xf numFmtId="16" fontId="17" fillId="0" borderId="0" xfId="0" applyNumberFormat="1" applyFont="1"/>
    <xf numFmtId="2" fontId="11" fillId="0" borderId="0" xfId="0" applyNumberFormat="1" applyFont="1" applyAlignment="1">
      <alignment horizontal="left" vertical="top" wrapText="1"/>
    </xf>
    <xf numFmtId="2" fontId="11" fillId="0" borderId="0" xfId="0" applyNumberFormat="1" applyFont="1" applyAlignment="1">
      <alignment horizontal="justify" vertical="top" wrapText="1"/>
    </xf>
    <xf numFmtId="0" fontId="11" fillId="0" borderId="0" xfId="0" applyFont="1" applyAlignment="1">
      <alignment vertical="top" wrapText="1"/>
    </xf>
    <xf numFmtId="49" fontId="0" fillId="0" borderId="0" xfId="0" applyNumberFormat="1" applyAlignment="1">
      <alignment horizontal="left" vertical="top"/>
    </xf>
    <xf numFmtId="4" fontId="5" fillId="0" borderId="2" xfId="0" applyNumberFormat="1" applyFont="1" applyBorder="1" applyAlignment="1" applyProtection="1">
      <alignment horizontal="right" vertical="top"/>
      <protection locked="0"/>
    </xf>
    <xf numFmtId="4" fontId="7" fillId="0" borderId="0" xfId="0" applyNumberFormat="1" applyFont="1"/>
    <xf numFmtId="0" fontId="2" fillId="0" borderId="0" xfId="0" applyFont="1" applyAlignment="1">
      <alignment horizontal="left" vertical="top"/>
    </xf>
    <xf numFmtId="49" fontId="2" fillId="0" borderId="0" xfId="0" applyNumberFormat="1" applyFont="1" applyAlignment="1">
      <alignment horizontal="left" vertical="top"/>
    </xf>
    <xf numFmtId="0" fontId="8" fillId="0" borderId="0" xfId="0" applyFont="1" applyAlignment="1">
      <alignment horizontal="left" vertical="top"/>
    </xf>
    <xf numFmtId="0" fontId="15" fillId="0" borderId="0" xfId="0" applyFont="1" applyAlignment="1">
      <alignment horizontal="left" vertical="top"/>
    </xf>
    <xf numFmtId="0" fontId="7" fillId="0" borderId="0" xfId="0" applyFont="1" applyAlignment="1">
      <alignment horizontal="right"/>
    </xf>
    <xf numFmtId="0" fontId="7" fillId="0" borderId="0" xfId="0" applyFont="1" applyAlignment="1">
      <alignment horizontal="left" vertical="top"/>
    </xf>
    <xf numFmtId="0" fontId="0" fillId="0" borderId="0" xfId="0" applyAlignment="1">
      <alignment horizontal="right" vertical="top" wrapText="1"/>
    </xf>
    <xf numFmtId="0" fontId="35" fillId="0" borderId="0" xfId="6"/>
    <xf numFmtId="0" fontId="0" fillId="2" borderId="0" xfId="0" applyFill="1" applyAlignment="1">
      <alignment horizontal="right"/>
    </xf>
    <xf numFmtId="0" fontId="17" fillId="2" borderId="0" xfId="0" applyFont="1" applyFill="1"/>
    <xf numFmtId="0" fontId="20" fillId="0" borderId="0" xfId="7" applyFont="1" applyAlignment="1" applyProtection="1">
      <alignment vertical="top"/>
      <protection locked="0"/>
    </xf>
    <xf numFmtId="0" fontId="21" fillId="0" borderId="0" xfId="7" applyAlignment="1" applyProtection="1">
      <alignment vertical="top"/>
      <protection locked="0"/>
    </xf>
    <xf numFmtId="0" fontId="21" fillId="0" borderId="0" xfId="7" applyAlignment="1" applyProtection="1">
      <alignment horizontal="justify"/>
      <protection locked="0"/>
    </xf>
    <xf numFmtId="0" fontId="21" fillId="0" borderId="0" xfId="7" applyProtection="1">
      <protection locked="0"/>
    </xf>
    <xf numFmtId="0" fontId="21" fillId="0" borderId="0" xfId="7" applyAlignment="1" applyProtection="1">
      <alignment wrapText="1"/>
      <protection locked="0"/>
    </xf>
    <xf numFmtId="0" fontId="21" fillId="0" borderId="0" xfId="7" applyAlignment="1" applyProtection="1">
      <alignment horizontal="justify" wrapText="1"/>
      <protection locked="0"/>
    </xf>
    <xf numFmtId="0" fontId="24" fillId="0" borderId="0" xfId="7" applyFont="1" applyAlignment="1" applyProtection="1">
      <alignment horizontal="justify" vertical="top"/>
      <protection locked="0"/>
    </xf>
    <xf numFmtId="0" fontId="24" fillId="0" borderId="0" xfId="7" applyFont="1" applyAlignment="1" applyProtection="1">
      <alignment horizontal="justify"/>
      <protection locked="0"/>
    </xf>
    <xf numFmtId="0" fontId="26" fillId="0" borderId="0" xfId="7" applyFont="1" applyAlignment="1" applyProtection="1">
      <alignment horizontal="justify"/>
      <protection locked="0"/>
    </xf>
    <xf numFmtId="0" fontId="23" fillId="0" borderId="0" xfId="7" applyFont="1" applyAlignment="1" applyProtection="1">
      <alignment vertical="top"/>
      <protection locked="0"/>
    </xf>
    <xf numFmtId="0" fontId="28" fillId="0" borderId="0" xfId="7" applyFont="1" applyAlignment="1" applyProtection="1">
      <alignment vertical="top"/>
      <protection locked="0"/>
    </xf>
    <xf numFmtId="0" fontId="28" fillId="0" borderId="0" xfId="7" applyFont="1" applyAlignment="1" applyProtection="1">
      <alignment horizontal="right" vertical="top"/>
      <protection locked="0"/>
    </xf>
    <xf numFmtId="0" fontId="0" fillId="0" borderId="0" xfId="0" applyAlignment="1">
      <alignment horizontal="justify" vertical="top" wrapText="1"/>
    </xf>
    <xf numFmtId="0" fontId="3" fillId="0" borderId="0" xfId="0" applyFont="1" applyAlignment="1">
      <alignment horizontal="left" vertical="top"/>
    </xf>
    <xf numFmtId="0" fontId="10" fillId="0" borderId="0" xfId="0" applyFont="1" applyAlignment="1">
      <alignment horizontal="justify" vertical="top"/>
    </xf>
    <xf numFmtId="0" fontId="29" fillId="0" borderId="0" xfId="0" applyFont="1" applyAlignment="1">
      <alignment horizontal="left" vertical="top" wrapText="1"/>
    </xf>
    <xf numFmtId="165" fontId="38" fillId="0" borderId="0" xfId="4" applyNumberFormat="1" applyFont="1" applyBorder="1" applyAlignment="1">
      <alignment horizontal="right"/>
    </xf>
    <xf numFmtId="0" fontId="36" fillId="0" borderId="0" xfId="0" applyFont="1"/>
    <xf numFmtId="0" fontId="21" fillId="0" borderId="0" xfId="0" applyFont="1" applyAlignment="1">
      <alignment horizontal="right"/>
    </xf>
    <xf numFmtId="0" fontId="21" fillId="0" borderId="0" xfId="0" applyFont="1" applyAlignment="1">
      <alignment horizontal="left"/>
    </xf>
    <xf numFmtId="4" fontId="40" fillId="0" borderId="2" xfId="0" applyNumberFormat="1" applyFont="1" applyBorder="1" applyProtection="1">
      <protection locked="0"/>
    </xf>
    <xf numFmtId="0" fontId="40" fillId="0" borderId="2" xfId="0" applyFont="1" applyBorder="1" applyAlignment="1">
      <alignment horizontal="right"/>
    </xf>
    <xf numFmtId="0" fontId="7" fillId="0" borderId="0" xfId="0" applyFont="1" applyAlignment="1">
      <alignment vertical="top"/>
    </xf>
    <xf numFmtId="0" fontId="21" fillId="0" borderId="0" xfId="0" applyFont="1" applyAlignment="1">
      <alignment horizontal="right" wrapText="1"/>
    </xf>
    <xf numFmtId="0" fontId="21"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vertical="center"/>
    </xf>
    <xf numFmtId="4" fontId="37" fillId="0" borderId="0" xfId="0" applyNumberFormat="1" applyFont="1" applyAlignment="1">
      <alignment horizontal="left" vertical="top"/>
    </xf>
    <xf numFmtId="4" fontId="38" fillId="0" borderId="0" xfId="8" applyNumberFormat="1" applyFont="1" applyAlignment="1">
      <alignment horizontal="left"/>
    </xf>
    <xf numFmtId="0" fontId="38" fillId="0" borderId="0" xfId="0" applyFont="1" applyAlignment="1">
      <alignment horizontal="right"/>
    </xf>
    <xf numFmtId="0" fontId="38" fillId="0" borderId="0" xfId="0" applyFont="1" applyAlignment="1">
      <alignment horizontal="left"/>
    </xf>
    <xf numFmtId="0" fontId="39" fillId="0" borderId="0" xfId="0" applyFont="1" applyAlignment="1">
      <alignment horizontal="left"/>
    </xf>
    <xf numFmtId="0" fontId="21" fillId="0" borderId="0" xfId="0" applyFont="1" applyAlignment="1">
      <alignment horizontal="left" vertical="top" wrapText="1"/>
    </xf>
    <xf numFmtId="0" fontId="17" fillId="0" borderId="0" xfId="0" applyFont="1" applyAlignment="1">
      <alignment horizontal="right" vertical="center"/>
    </xf>
    <xf numFmtId="0" fontId="17" fillId="0" borderId="0" xfId="0" applyFont="1" applyAlignment="1">
      <alignment horizontal="right"/>
    </xf>
    <xf numFmtId="2" fontId="21" fillId="0" borderId="0" xfId="0" applyNumberFormat="1" applyFont="1" applyAlignment="1">
      <alignment horizontal="justify" vertical="top"/>
    </xf>
    <xf numFmtId="2" fontId="21" fillId="0" borderId="0" xfId="0" applyNumberFormat="1" applyFont="1" applyAlignment="1">
      <alignment horizontal="left" vertical="top"/>
    </xf>
    <xf numFmtId="2" fontId="0" fillId="0" borderId="0" xfId="11" applyFont="1" applyAlignment="1">
      <alignment horizontal="right" wrapText="1"/>
    </xf>
    <xf numFmtId="4" fontId="7" fillId="0" borderId="0" xfId="11" applyNumberFormat="1" applyFont="1" applyAlignment="1">
      <alignment horizontal="right"/>
    </xf>
    <xf numFmtId="0" fontId="17" fillId="0" borderId="0" xfId="0" applyFont="1" applyAlignment="1">
      <alignment horizontal="justify" vertical="top" wrapText="1"/>
    </xf>
    <xf numFmtId="1" fontId="4" fillId="0" borderId="0" xfId="0" applyNumberFormat="1" applyFont="1" applyAlignment="1">
      <alignment horizontal="left" vertical="top"/>
    </xf>
    <xf numFmtId="0" fontId="21" fillId="0" borderId="0" xfId="0" applyFont="1" applyAlignment="1">
      <alignment horizontal="justify" vertical="top" wrapText="1"/>
    </xf>
    <xf numFmtId="0" fontId="7" fillId="0" borderId="0" xfId="0" applyFont="1" applyAlignment="1">
      <alignment vertical="top" wrapText="1"/>
    </xf>
    <xf numFmtId="0" fontId="2" fillId="0" borderId="0" xfId="0" applyFont="1" applyAlignment="1">
      <alignment vertical="top"/>
    </xf>
    <xf numFmtId="0" fontId="36" fillId="0" borderId="0" xfId="0" applyFont="1" applyAlignment="1">
      <alignment vertical="top"/>
    </xf>
    <xf numFmtId="4" fontId="38" fillId="0" borderId="0" xfId="0" applyNumberFormat="1" applyFont="1" applyAlignment="1">
      <alignment horizontal="justify" vertical="top" wrapText="1"/>
    </xf>
    <xf numFmtId="0" fontId="18" fillId="0" borderId="0" xfId="0" applyFont="1" applyAlignment="1">
      <alignment horizontal="left" vertical="top"/>
    </xf>
    <xf numFmtId="0" fontId="17" fillId="0" borderId="0" xfId="0" applyFont="1" applyAlignment="1">
      <alignment horizontal="left" vertical="top" wrapText="1"/>
    </xf>
    <xf numFmtId="0" fontId="24" fillId="0" borderId="0" xfId="0" applyFont="1" applyAlignment="1">
      <alignment horizontal="left" vertical="top" wrapText="1"/>
    </xf>
    <xf numFmtId="4" fontId="36" fillId="0" borderId="0" xfId="0" applyNumberFormat="1" applyFont="1" applyAlignment="1">
      <alignment horizontal="right"/>
    </xf>
    <xf numFmtId="49" fontId="39" fillId="0" borderId="0" xfId="0" applyNumberFormat="1" applyFont="1" applyAlignment="1">
      <alignment horizontal="left" vertical="center"/>
    </xf>
    <xf numFmtId="0" fontId="39" fillId="0" borderId="0" xfId="0" applyFont="1" applyAlignment="1">
      <alignment horizontal="justify" vertical="center" wrapText="1"/>
    </xf>
    <xf numFmtId="0" fontId="39" fillId="0" borderId="0" xfId="0" applyFont="1" applyAlignment="1">
      <alignment horizontal="right" vertical="center"/>
    </xf>
    <xf numFmtId="49" fontId="2" fillId="0" borderId="0" xfId="0" applyNumberFormat="1" applyFont="1" applyAlignment="1">
      <alignment horizontal="left"/>
    </xf>
    <xf numFmtId="0" fontId="43" fillId="0" borderId="0" xfId="0" applyFont="1"/>
    <xf numFmtId="49" fontId="10" fillId="0" borderId="0" xfId="0" applyNumberFormat="1" applyFont="1" applyAlignment="1">
      <alignment horizontal="left" vertical="top"/>
    </xf>
    <xf numFmtId="4" fontId="36" fillId="0" borderId="0" xfId="0" applyNumberFormat="1" applyFont="1"/>
    <xf numFmtId="4" fontId="0" fillId="0" borderId="0" xfId="0" applyNumberFormat="1" applyAlignment="1" applyProtection="1">
      <alignment vertical="center"/>
      <protection locked="0"/>
    </xf>
    <xf numFmtId="2" fontId="45" fillId="0" borderId="0" xfId="0" applyNumberFormat="1" applyFont="1"/>
    <xf numFmtId="4" fontId="12" fillId="0" borderId="0" xfId="0" applyNumberFormat="1" applyFont="1"/>
    <xf numFmtId="4" fontId="10" fillId="0" borderId="0" xfId="0" applyNumberFormat="1" applyFont="1" applyAlignment="1">
      <alignment horizontal="left" vertical="top" wrapText="1"/>
    </xf>
    <xf numFmtId="4" fontId="18" fillId="0" borderId="0" xfId="0" applyNumberFormat="1" applyFont="1" applyAlignment="1">
      <alignment horizontal="right" vertical="top" wrapText="1"/>
    </xf>
    <xf numFmtId="4" fontId="42" fillId="0" borderId="0" xfId="0" applyNumberFormat="1" applyFont="1"/>
    <xf numFmtId="4" fontId="10" fillId="0" borderId="3" xfId="0" applyNumberFormat="1" applyFont="1" applyBorder="1"/>
    <xf numFmtId="4" fontId="44" fillId="0" borderId="0" xfId="0" applyNumberFormat="1" applyFont="1"/>
    <xf numFmtId="4" fontId="10" fillId="0" borderId="2" xfId="0" applyNumberFormat="1" applyFont="1" applyBorder="1"/>
    <xf numFmtId="4" fontId="14" fillId="0" borderId="0" xfId="0" applyNumberFormat="1" applyFont="1"/>
    <xf numFmtId="4" fontId="8" fillId="0" borderId="0" xfId="0" applyNumberFormat="1" applyFont="1"/>
    <xf numFmtId="4" fontId="8" fillId="0" borderId="0" xfId="0" applyNumberFormat="1" applyFont="1" applyAlignment="1">
      <alignment horizontal="left" vertical="top" wrapText="1"/>
    </xf>
    <xf numFmtId="4" fontId="11" fillId="0" borderId="0" xfId="0" applyNumberFormat="1" applyFont="1" applyAlignment="1">
      <alignment horizontal="justify" vertical="top" wrapText="1"/>
    </xf>
    <xf numFmtId="4" fontId="11" fillId="0" borderId="0" xfId="0" applyNumberFormat="1" applyFont="1" applyAlignment="1">
      <alignment horizontal="left" vertical="top" wrapText="1"/>
    </xf>
    <xf numFmtId="4" fontId="36" fillId="0" borderId="0" xfId="0" applyNumberFormat="1" applyFont="1" applyAlignment="1">
      <alignment horizontal="right" wrapText="1"/>
    </xf>
    <xf numFmtId="4" fontId="18" fillId="0" borderId="0" xfId="0" applyNumberFormat="1" applyFont="1" applyAlignment="1">
      <alignment horizontal="left" vertical="center" wrapText="1"/>
    </xf>
    <xf numFmtId="4" fontId="32" fillId="0" borderId="0" xfId="0" applyNumberFormat="1" applyFont="1" applyAlignment="1">
      <alignment horizontal="left" vertical="center" wrapText="1"/>
    </xf>
    <xf numFmtId="49" fontId="2" fillId="0" borderId="0" xfId="0" applyNumberFormat="1" applyFont="1"/>
    <xf numFmtId="49" fontId="6" fillId="0" borderId="0" xfId="0" applyNumberFormat="1" applyFont="1"/>
    <xf numFmtId="49" fontId="46" fillId="0" borderId="0" xfId="0" applyNumberFormat="1" applyFont="1" applyAlignment="1">
      <alignment horizontal="left" vertical="top"/>
    </xf>
    <xf numFmtId="0" fontId="46" fillId="0" borderId="0" xfId="0" applyFont="1" applyAlignment="1">
      <alignment vertical="top" wrapText="1"/>
    </xf>
    <xf numFmtId="0" fontId="46" fillId="0" borderId="0" xfId="0" applyFont="1" applyAlignment="1">
      <alignment horizontal="right"/>
    </xf>
    <xf numFmtId="4" fontId="46" fillId="0" borderId="0" xfId="0" applyNumberFormat="1" applyFont="1"/>
    <xf numFmtId="49" fontId="47" fillId="0" borderId="0" xfId="0" applyNumberFormat="1" applyFont="1" applyAlignment="1">
      <alignment horizontal="left" vertical="top"/>
    </xf>
    <xf numFmtId="0" fontId="48" fillId="0" borderId="0" xfId="0" applyFont="1" applyAlignment="1">
      <alignment horizontal="right" wrapText="1"/>
    </xf>
    <xf numFmtId="0" fontId="47" fillId="0" borderId="0" xfId="0" applyFont="1" applyAlignment="1">
      <alignment horizontal="right"/>
    </xf>
    <xf numFmtId="0" fontId="47" fillId="0" borderId="0" xfId="0" applyFont="1" applyAlignment="1">
      <alignment horizontal="left" vertical="top" wrapText="1"/>
    </xf>
    <xf numFmtId="4" fontId="39" fillId="0" borderId="0" xfId="0" applyNumberFormat="1" applyFont="1" applyProtection="1">
      <protection locked="0"/>
    </xf>
    <xf numFmtId="4" fontId="47" fillId="0" borderId="0" xfId="0" applyNumberFormat="1" applyFont="1" applyProtection="1">
      <protection locked="0"/>
    </xf>
    <xf numFmtId="0" fontId="21" fillId="0" borderId="0" xfId="6" applyFont="1" applyAlignment="1">
      <alignment horizontal="left" vertical="top"/>
    </xf>
    <xf numFmtId="0" fontId="21" fillId="0" borderId="0" xfId="6" applyFont="1" applyAlignment="1">
      <alignment horizontal="right"/>
    </xf>
    <xf numFmtId="0" fontId="21" fillId="0" borderId="0" xfId="0" applyFont="1" applyAlignment="1">
      <alignment vertical="top"/>
    </xf>
    <xf numFmtId="0" fontId="21" fillId="0" borderId="0" xfId="0" applyFont="1" applyAlignment="1">
      <alignment horizontal="right" vertical="top" wrapText="1"/>
    </xf>
    <xf numFmtId="0" fontId="21" fillId="0" borderId="0" xfId="0" applyFont="1"/>
    <xf numFmtId="4" fontId="21" fillId="0" borderId="0" xfId="0" applyNumberFormat="1" applyFont="1"/>
    <xf numFmtId="4" fontId="21" fillId="0" borderId="0" xfId="0" applyNumberFormat="1" applyFont="1" applyAlignment="1">
      <alignment horizontal="right" vertical="top" wrapText="1"/>
    </xf>
    <xf numFmtId="49" fontId="24" fillId="0" borderId="2" xfId="0" applyNumberFormat="1" applyFont="1" applyBorder="1" applyAlignment="1">
      <alignment horizontal="left" vertical="top"/>
    </xf>
    <xf numFmtId="0" fontId="24" fillId="0" borderId="2" xfId="0" applyFont="1" applyBorder="1" applyAlignment="1">
      <alignment horizontal="left" vertical="top"/>
    </xf>
    <xf numFmtId="0" fontId="24" fillId="0" borderId="2" xfId="0" applyFont="1" applyBorder="1" applyAlignment="1">
      <alignment horizontal="right"/>
    </xf>
    <xf numFmtId="4" fontId="24" fillId="0" borderId="2" xfId="0" applyNumberFormat="1" applyFont="1" applyBorder="1" applyProtection="1">
      <protection locked="0"/>
    </xf>
    <xf numFmtId="0" fontId="24" fillId="0" borderId="0" xfId="0" applyFont="1" applyAlignment="1">
      <alignment horizontal="right" vertical="top" wrapText="1"/>
    </xf>
    <xf numFmtId="4" fontId="48" fillId="0" borderId="0" xfId="0" applyNumberFormat="1" applyFont="1" applyAlignment="1">
      <alignment horizontal="right"/>
    </xf>
    <xf numFmtId="0" fontId="26" fillId="0" borderId="0" xfId="0" applyFont="1" applyAlignment="1">
      <alignment horizontal="left" vertical="top" wrapText="1"/>
    </xf>
    <xf numFmtId="166" fontId="21" fillId="0" borderId="0" xfId="0" applyNumberFormat="1" applyFont="1" applyAlignment="1">
      <alignment horizontal="right" vertical="top"/>
    </xf>
    <xf numFmtId="167" fontId="21" fillId="0" borderId="0" xfId="0" applyNumberFormat="1" applyFont="1" applyAlignment="1">
      <alignment horizontal="right" wrapText="1"/>
    </xf>
    <xf numFmtId="4" fontId="21" fillId="0" borderId="0" xfId="1" applyNumberFormat="1" applyFont="1" applyFill="1" applyBorder="1" applyAlignment="1" applyProtection="1">
      <alignment horizontal="right" wrapText="1"/>
    </xf>
    <xf numFmtId="14" fontId="27" fillId="0" borderId="0" xfId="0" applyNumberFormat="1" applyFont="1" applyAlignment="1" applyProtection="1">
      <alignment vertical="top" wrapText="1"/>
      <protection locked="0"/>
    </xf>
    <xf numFmtId="0" fontId="36" fillId="0" borderId="0" xfId="0" applyFont="1" applyAlignment="1">
      <alignment vertical="top" wrapText="1"/>
    </xf>
    <xf numFmtId="49" fontId="36" fillId="0" borderId="0" xfId="0" applyNumberFormat="1" applyFont="1" applyAlignment="1">
      <alignment horizontal="left" vertical="top"/>
    </xf>
    <xf numFmtId="2" fontId="36" fillId="0" borderId="0" xfId="0" applyNumberFormat="1" applyFont="1" applyAlignment="1">
      <alignment horizontal="right" wrapText="1"/>
    </xf>
    <xf numFmtId="0" fontId="38" fillId="0" borderId="0" xfId="0" applyFont="1" applyAlignment="1" applyProtection="1">
      <alignment wrapText="1"/>
      <protection locked="0"/>
    </xf>
    <xf numFmtId="0" fontId="49" fillId="0" borderId="0" xfId="0" applyFont="1"/>
    <xf numFmtId="49" fontId="39" fillId="0" borderId="0" xfId="0" applyNumberFormat="1" applyFont="1" applyAlignment="1">
      <alignment horizontal="left" vertical="top"/>
    </xf>
    <xf numFmtId="4" fontId="42" fillId="0" borderId="0" xfId="0" applyNumberFormat="1" applyFont="1" applyAlignment="1">
      <alignment horizontal="right"/>
    </xf>
    <xf numFmtId="49" fontId="48" fillId="0" borderId="0" xfId="0" quotePrefix="1" applyNumberFormat="1" applyFont="1" applyAlignment="1">
      <alignment horizontal="left" vertical="top"/>
    </xf>
    <xf numFmtId="2" fontId="46" fillId="0" borderId="0" xfId="0" applyNumberFormat="1" applyFont="1" applyAlignment="1">
      <alignment horizontal="justify" vertical="top" wrapText="1"/>
    </xf>
    <xf numFmtId="0" fontId="48" fillId="0" borderId="0" xfId="0" applyFont="1" applyAlignment="1">
      <alignment horizontal="right"/>
    </xf>
    <xf numFmtId="0" fontId="41" fillId="0" borderId="0" xfId="0" applyFont="1" applyAlignment="1">
      <alignment horizontal="left" vertical="top" wrapText="1"/>
    </xf>
    <xf numFmtId="4" fontId="47" fillId="0" borderId="0" xfId="0" applyNumberFormat="1" applyFont="1" applyAlignment="1" applyProtection="1">
      <alignment vertical="center"/>
      <protection locked="0"/>
    </xf>
    <xf numFmtId="0" fontId="10" fillId="0" borderId="0" xfId="0" applyFont="1" applyAlignment="1">
      <alignment horizontal="right"/>
    </xf>
    <xf numFmtId="0" fontId="50" fillId="0" borderId="0" xfId="0" applyFont="1" applyAlignment="1">
      <alignment horizontal="justify" vertical="top" wrapText="1"/>
    </xf>
    <xf numFmtId="0" fontId="0" fillId="0" borderId="0" xfId="0" applyAlignment="1">
      <alignment horizontal="right" wrapText="1"/>
    </xf>
    <xf numFmtId="0" fontId="50" fillId="0" borderId="0" xfId="0" applyFont="1" applyAlignment="1">
      <alignment horizontal="right"/>
    </xf>
    <xf numFmtId="0" fontId="51" fillId="0" borderId="0" xfId="0" applyFont="1" applyAlignment="1">
      <alignment horizontal="justify" vertical="top" wrapText="1"/>
    </xf>
    <xf numFmtId="0" fontId="24" fillId="0" borderId="0" xfId="0" applyFont="1" applyAlignment="1">
      <alignment horizontal="left" vertical="top"/>
    </xf>
    <xf numFmtId="0" fontId="24" fillId="0" borderId="0" xfId="0" applyFont="1" applyAlignment="1">
      <alignment horizontal="justify" vertical="top" wrapText="1"/>
    </xf>
    <xf numFmtId="0" fontId="21" fillId="0" borderId="0" xfId="6" quotePrefix="1" applyFont="1" applyAlignment="1">
      <alignment horizontal="left" vertical="top"/>
    </xf>
    <xf numFmtId="49" fontId="24" fillId="0" borderId="0" xfId="0" applyNumberFormat="1" applyFont="1" applyAlignment="1">
      <alignment vertical="top" wrapText="1"/>
    </xf>
    <xf numFmtId="0" fontId="21" fillId="0" borderId="0" xfId="6" applyFont="1" applyAlignment="1">
      <alignment horizontal="left" vertical="top" wrapText="1"/>
    </xf>
    <xf numFmtId="0" fontId="24" fillId="0" borderId="0" xfId="6" applyFont="1" applyAlignment="1">
      <alignment horizontal="left" vertical="top"/>
    </xf>
    <xf numFmtId="0" fontId="21" fillId="0" borderId="0" xfId="6" applyFont="1" applyAlignment="1">
      <alignment horizontal="justify" vertical="top" wrapText="1"/>
    </xf>
    <xf numFmtId="0" fontId="23" fillId="0" borderId="0" xfId="6" applyFont="1" applyAlignment="1">
      <alignment horizontal="left" vertical="top" wrapText="1"/>
    </xf>
    <xf numFmtId="0" fontId="24" fillId="0" borderId="0" xfId="6" applyFont="1" applyAlignment="1">
      <alignment horizontal="justify" vertical="top" wrapText="1"/>
    </xf>
    <xf numFmtId="2" fontId="21" fillId="0" borderId="0" xfId="11" applyFont="1" applyAlignment="1">
      <alignment horizontal="right" wrapText="1"/>
    </xf>
    <xf numFmtId="4" fontId="21" fillId="0" borderId="0" xfId="11" applyNumberFormat="1" applyFont="1" applyAlignment="1">
      <alignment horizontal="right"/>
    </xf>
    <xf numFmtId="49" fontId="21" fillId="0" borderId="0" xfId="0" applyNumberFormat="1" applyFont="1" applyAlignment="1">
      <alignment horizontal="left" vertical="top"/>
    </xf>
    <xf numFmtId="4" fontId="24" fillId="0" borderId="0" xfId="0" applyNumberFormat="1" applyFont="1" applyAlignment="1">
      <alignment horizontal="right"/>
    </xf>
    <xf numFmtId="49" fontId="7" fillId="0" borderId="0" xfId="0" quotePrefix="1" applyNumberFormat="1" applyFont="1" applyAlignment="1">
      <alignment horizontal="left" vertical="top"/>
    </xf>
    <xf numFmtId="0" fontId="7" fillId="0" borderId="0" xfId="0" applyFont="1" applyAlignment="1">
      <alignment horizontal="left" vertical="top" wrapText="1"/>
    </xf>
    <xf numFmtId="0" fontId="0" fillId="0" borderId="0" xfId="0" quotePrefix="1" applyAlignment="1">
      <alignment horizontal="justify" vertical="top" wrapText="1"/>
    </xf>
    <xf numFmtId="2" fontId="7" fillId="0" borderId="0" xfId="0" applyNumberFormat="1" applyFont="1" applyAlignment="1">
      <alignment horizontal="right" wrapText="1"/>
    </xf>
    <xf numFmtId="0" fontId="21" fillId="0" borderId="0" xfId="0" applyFont="1" applyAlignment="1" applyProtection="1">
      <alignment wrapText="1"/>
      <protection locked="0"/>
    </xf>
    <xf numFmtId="0" fontId="21" fillId="0" borderId="0" xfId="0" applyFont="1" applyAlignment="1" applyProtection="1">
      <alignment vertical="top" wrapText="1"/>
      <protection locked="0"/>
    </xf>
    <xf numFmtId="49" fontId="50" fillId="0" borderId="0" xfId="0" applyNumberFormat="1" applyFont="1" applyAlignment="1">
      <alignment horizontal="left" vertical="top"/>
    </xf>
    <xf numFmtId="4" fontId="50" fillId="0" borderId="0" xfId="0" applyNumberFormat="1" applyFont="1"/>
    <xf numFmtId="0" fontId="50" fillId="0" borderId="0" xfId="0" applyFont="1" applyAlignment="1">
      <alignment horizontal="left" vertical="top"/>
    </xf>
    <xf numFmtId="0" fontId="50" fillId="0" borderId="0" xfId="0" applyFont="1" applyAlignment="1">
      <alignment horizontal="left" vertical="top" wrapText="1"/>
    </xf>
    <xf numFmtId="0" fontId="51" fillId="0" borderId="0" xfId="0" applyFont="1" applyAlignment="1">
      <alignment horizontal="right" wrapText="1"/>
    </xf>
    <xf numFmtId="0" fontId="50" fillId="0" borderId="0" xfId="0" applyFont="1"/>
    <xf numFmtId="0" fontId="50" fillId="0" borderId="0" xfId="0" applyFont="1" applyAlignment="1">
      <alignment horizontal="right" wrapText="1"/>
    </xf>
    <xf numFmtId="4" fontId="50" fillId="0" borderId="0" xfId="0" applyNumberFormat="1" applyFont="1" applyAlignment="1">
      <alignment horizontal="right"/>
    </xf>
    <xf numFmtId="49" fontId="50" fillId="0" borderId="0" xfId="0" quotePrefix="1" applyNumberFormat="1" applyFont="1" applyAlignment="1">
      <alignment horizontal="left" vertical="top"/>
    </xf>
    <xf numFmtId="0" fontId="50" fillId="0" borderId="0" xfId="0" applyFont="1" applyAlignment="1">
      <alignment wrapText="1"/>
    </xf>
    <xf numFmtId="0" fontId="7" fillId="0" borderId="0" xfId="0" quotePrefix="1" applyFont="1"/>
    <xf numFmtId="0" fontId="17" fillId="0" borderId="0" xfId="0" applyFont="1" applyAlignment="1">
      <alignment vertical="top"/>
    </xf>
    <xf numFmtId="0" fontId="51" fillId="0" borderId="0" xfId="0" applyFont="1" applyAlignment="1">
      <alignment vertical="top" wrapText="1"/>
    </xf>
    <xf numFmtId="0" fontId="24" fillId="0" borderId="0" xfId="0" applyFont="1" applyAlignment="1">
      <alignment vertical="top" wrapText="1"/>
    </xf>
    <xf numFmtId="0" fontId="10" fillId="4" borderId="0" xfId="0" applyFont="1" applyFill="1"/>
    <xf numFmtId="0" fontId="21" fillId="0" borderId="0" xfId="0" applyFont="1" applyAlignment="1">
      <alignment horizontal="justify" vertical="top"/>
    </xf>
    <xf numFmtId="0" fontId="10" fillId="0" borderId="0" xfId="0" applyFont="1" applyAlignment="1" applyProtection="1">
      <alignment vertical="top" wrapText="1"/>
      <protection hidden="1"/>
    </xf>
    <xf numFmtId="0" fontId="36" fillId="0" borderId="0" xfId="0" applyFont="1" applyAlignment="1">
      <alignment horizontal="right" wrapText="1"/>
    </xf>
    <xf numFmtId="0" fontId="27" fillId="0" borderId="0" xfId="6" applyFont="1" applyAlignment="1">
      <alignment horizontal="left" vertical="top" wrapText="1"/>
    </xf>
    <xf numFmtId="0" fontId="52" fillId="0" borderId="0" xfId="0" applyFont="1" applyAlignment="1">
      <alignment wrapText="1"/>
    </xf>
    <xf numFmtId="0" fontId="0" fillId="0" borderId="0" xfId="0" applyAlignment="1">
      <alignment wrapText="1"/>
    </xf>
    <xf numFmtId="169" fontId="21" fillId="0" borderId="0" xfId="0" applyNumberFormat="1" applyFont="1" applyProtection="1">
      <protection hidden="1"/>
    </xf>
    <xf numFmtId="4" fontId="21" fillId="0" borderId="0" xfId="0" applyNumberFormat="1" applyFont="1" applyProtection="1">
      <protection locked="0" hidden="1"/>
    </xf>
    <xf numFmtId="169" fontId="21" fillId="0" borderId="0" xfId="0" applyNumberFormat="1" applyFont="1"/>
    <xf numFmtId="0" fontId="21" fillId="0" borderId="0" xfId="0" applyFont="1" applyAlignment="1">
      <alignment vertical="top" wrapText="1"/>
    </xf>
    <xf numFmtId="0" fontId="21" fillId="0" borderId="0" xfId="12" applyFont="1" applyAlignment="1" applyProtection="1">
      <alignment vertical="top" wrapText="1"/>
      <protection hidden="1"/>
    </xf>
    <xf numFmtId="0" fontId="21" fillId="0" borderId="0" xfId="0" applyFont="1" applyAlignment="1" applyProtection="1">
      <alignment horizontal="center"/>
      <protection hidden="1"/>
    </xf>
    <xf numFmtId="0" fontId="21" fillId="0" borderId="0" xfId="12" applyFont="1" applyProtection="1">
      <protection hidden="1"/>
    </xf>
    <xf numFmtId="0" fontId="27" fillId="0" borderId="0" xfId="0" applyFont="1" applyAlignment="1" applyProtection="1">
      <alignment vertical="top" wrapText="1"/>
      <protection hidden="1"/>
    </xf>
    <xf numFmtId="4" fontId="53" fillId="0" borderId="0" xfId="0" applyNumberFormat="1" applyFont="1"/>
    <xf numFmtId="2" fontId="21" fillId="0" borderId="0" xfId="0" applyNumberFormat="1" applyFont="1" applyAlignment="1">
      <alignment horizontal="justify" vertical="top" wrapText="1"/>
    </xf>
    <xf numFmtId="0" fontId="19" fillId="0" borderId="0" xfId="0" quotePrefix="1" applyFont="1" applyAlignment="1">
      <alignment horizontal="justify" vertical="top" wrapText="1"/>
    </xf>
    <xf numFmtId="0" fontId="0" fillId="0" borderId="0" xfId="0" quotePrefix="1" applyAlignment="1">
      <alignment wrapText="1"/>
    </xf>
    <xf numFmtId="49" fontId="0" fillId="0" borderId="0" xfId="0" applyNumberFormat="1" applyAlignment="1">
      <alignment horizontal="left" vertical="top" wrapText="1"/>
    </xf>
    <xf numFmtId="0" fontId="54" fillId="0" borderId="0" xfId="0" applyFont="1"/>
    <xf numFmtId="4" fontId="7" fillId="0" borderId="0" xfId="0" applyNumberFormat="1" applyFont="1" applyProtection="1">
      <protection locked="0"/>
    </xf>
    <xf numFmtId="49" fontId="50" fillId="0" borderId="0" xfId="0" applyNumberFormat="1" applyFont="1" applyAlignment="1">
      <alignment horizontal="left" vertical="top" wrapText="1"/>
    </xf>
    <xf numFmtId="4" fontId="50" fillId="0" borderId="0" xfId="0" applyNumberFormat="1" applyFont="1" applyProtection="1">
      <protection locked="0"/>
    </xf>
    <xf numFmtId="49" fontId="48" fillId="0" borderId="0" xfId="0" applyNumberFormat="1" applyFont="1" applyAlignment="1">
      <alignment horizontal="left" vertical="top"/>
    </xf>
    <xf numFmtId="0" fontId="18" fillId="0" borderId="0" xfId="6" applyFont="1" applyAlignment="1">
      <alignment horizontal="left" vertical="top" wrapText="1"/>
    </xf>
    <xf numFmtId="0" fontId="55" fillId="0" borderId="0" xfId="0" applyFont="1" applyAlignment="1">
      <alignment horizontal="justify" vertical="top" wrapText="1"/>
    </xf>
    <xf numFmtId="0" fontId="10" fillId="0" borderId="0" xfId="6" applyFont="1" applyAlignment="1">
      <alignment horizontal="left" vertical="top" wrapText="1"/>
    </xf>
    <xf numFmtId="0" fontId="10" fillId="0" borderId="0" xfId="0" applyFont="1" applyAlignment="1">
      <alignment horizontal="justify" vertical="top" wrapText="1"/>
    </xf>
    <xf numFmtId="0" fontId="10" fillId="0" borderId="0" xfId="0" quotePrefix="1" applyFont="1" applyAlignment="1">
      <alignment horizontal="justify" vertical="top" wrapText="1"/>
    </xf>
    <xf numFmtId="0" fontId="10" fillId="0" borderId="0" xfId="0" quotePrefix="1" applyFont="1" applyAlignment="1">
      <alignment horizontal="justify" vertical="top"/>
    </xf>
    <xf numFmtId="0" fontId="57" fillId="0" borderId="0" xfId="0" quotePrefix="1" applyFont="1" applyAlignment="1">
      <alignment horizontal="justify"/>
    </xf>
    <xf numFmtId="0" fontId="10" fillId="0" borderId="0" xfId="0" quotePrefix="1" applyFont="1" applyAlignment="1">
      <alignment vertical="top" wrapText="1"/>
    </xf>
    <xf numFmtId="0" fontId="10" fillId="0" borderId="4" xfId="0" applyFont="1" applyBorder="1" applyAlignment="1">
      <alignment horizontal="justify" vertical="top" wrapText="1"/>
    </xf>
    <xf numFmtId="0" fontId="57" fillId="0" borderId="2" xfId="13" applyFont="1" applyBorder="1" applyAlignment="1">
      <alignment horizontal="justify"/>
    </xf>
    <xf numFmtId="49" fontId="8" fillId="0" borderId="0" xfId="0" applyNumberFormat="1" applyFont="1" applyAlignment="1">
      <alignment horizontal="left" vertical="top"/>
    </xf>
    <xf numFmtId="0" fontId="8" fillId="0" borderId="0" xfId="0" applyFont="1" applyAlignment="1">
      <alignment horizontal="right"/>
    </xf>
    <xf numFmtId="4" fontId="8" fillId="0" borderId="0" xfId="0" applyNumberFormat="1" applyFont="1" applyProtection="1">
      <protection locked="0"/>
    </xf>
    <xf numFmtId="4" fontId="59" fillId="0" borderId="0" xfId="0" applyNumberFormat="1" applyFont="1" applyAlignment="1">
      <alignment horizontal="right" wrapText="1"/>
    </xf>
    <xf numFmtId="170" fontId="57" fillId="0" borderId="0" xfId="9" applyNumberFormat="1" applyFont="1" applyAlignment="1" applyProtection="1">
      <alignment vertical="top" wrapText="1"/>
      <protection locked="0"/>
    </xf>
    <xf numFmtId="0" fontId="51" fillId="0" borderId="0" xfId="0" applyFont="1" applyAlignment="1">
      <alignment horizontal="left" vertical="top" wrapText="1"/>
    </xf>
    <xf numFmtId="0" fontId="57" fillId="0" borderId="0" xfId="0" applyFont="1" applyAlignment="1">
      <alignment horizontal="justify" vertical="top" wrapText="1"/>
    </xf>
    <xf numFmtId="0" fontId="60" fillId="0" borderId="0" xfId="0" applyFont="1" applyAlignment="1">
      <alignment horizontal="left" vertical="top" wrapText="1"/>
    </xf>
    <xf numFmtId="0" fontId="60" fillId="0" borderId="0" xfId="0" applyFont="1" applyAlignment="1">
      <alignment horizontal="right"/>
    </xf>
    <xf numFmtId="171" fontId="60" fillId="0" borderId="0" xfId="0" applyNumberFormat="1" applyFont="1"/>
    <xf numFmtId="49" fontId="15" fillId="0" borderId="0" xfId="0" applyNumberFormat="1" applyFont="1" applyAlignment="1">
      <alignment horizontal="left" vertical="top"/>
    </xf>
    <xf numFmtId="0" fontId="34" fillId="0" borderId="0" xfId="5" applyFont="1" applyBorder="1" applyAlignment="1" applyProtection="1">
      <alignment vertical="center" wrapText="1"/>
    </xf>
    <xf numFmtId="0" fontId="29" fillId="0" borderId="0" xfId="0" applyFont="1" applyAlignment="1">
      <alignment horizontal="justify" vertical="top" wrapText="1"/>
    </xf>
    <xf numFmtId="0" fontId="29" fillId="0" borderId="0" xfId="0" applyFont="1" applyAlignment="1">
      <alignment horizontal="left" wrapText="1"/>
    </xf>
    <xf numFmtId="0" fontId="29" fillId="0" borderId="0" xfId="0" applyFont="1" applyAlignment="1">
      <alignment horizontal="right" wrapText="1"/>
    </xf>
    <xf numFmtId="4" fontId="29" fillId="0" borderId="0" xfId="0" applyNumberFormat="1" applyFont="1" applyAlignment="1">
      <alignment horizontal="center" wrapText="1"/>
    </xf>
    <xf numFmtId="0" fontId="29" fillId="0" borderId="0" xfId="0" applyFont="1" applyAlignment="1">
      <alignment horizontal="justify" vertical="top"/>
    </xf>
    <xf numFmtId="0" fontId="8" fillId="0" borderId="0" xfId="0" applyFont="1" applyAlignment="1">
      <alignment horizontal="justify" vertical="top" wrapText="1"/>
    </xf>
    <xf numFmtId="4" fontId="8" fillId="0" borderId="0" xfId="0" applyNumberFormat="1" applyFont="1" applyAlignment="1">
      <alignment horizontal="center" wrapText="1"/>
    </xf>
    <xf numFmtId="0" fontId="0" fillId="0" borderId="0" xfId="0" applyAlignment="1">
      <alignment horizontal="justify" vertical="top"/>
    </xf>
    <xf numFmtId="0" fontId="0" fillId="0" borderId="0" xfId="0" applyAlignment="1">
      <alignment horizontal="left"/>
    </xf>
    <xf numFmtId="4" fontId="0" fillId="0" borderId="0" xfId="0" applyNumberFormat="1" applyAlignment="1">
      <alignment horizontal="center"/>
    </xf>
    <xf numFmtId="0" fontId="61" fillId="0" borderId="0" xfId="0" applyFont="1"/>
    <xf numFmtId="0" fontId="10" fillId="0" borderId="0" xfId="0" quotePrefix="1" applyFont="1" applyAlignment="1">
      <alignment horizontal="left" vertical="top"/>
    </xf>
    <xf numFmtId="0" fontId="64" fillId="0" borderId="0" xfId="0" applyFont="1" applyAlignment="1">
      <alignment horizontal="left" vertical="top" wrapText="1"/>
    </xf>
    <xf numFmtId="168" fontId="0" fillId="0" borderId="0" xfId="0" applyNumberFormat="1"/>
    <xf numFmtId="2" fontId="7" fillId="0" borderId="0" xfId="0" applyNumberFormat="1" applyFont="1"/>
    <xf numFmtId="0" fontId="27" fillId="0" borderId="0" xfId="0" applyFont="1" applyAlignment="1">
      <alignment horizontal="left" vertical="top" wrapText="1"/>
    </xf>
    <xf numFmtId="4" fontId="65" fillId="0" borderId="0" xfId="0" applyNumberFormat="1" applyFont="1"/>
    <xf numFmtId="168" fontId="10" fillId="0" borderId="0" xfId="0" applyNumberFormat="1" applyFont="1"/>
    <xf numFmtId="4" fontId="66" fillId="0" borderId="2" xfId="0" applyNumberFormat="1" applyFont="1" applyBorder="1"/>
    <xf numFmtId="4" fontId="0" fillId="0" borderId="3" xfId="0" applyNumberFormat="1" applyBorder="1" applyProtection="1">
      <protection locked="0"/>
    </xf>
    <xf numFmtId="4" fontId="67" fillId="0" borderId="0" xfId="0" applyNumberFormat="1" applyFont="1"/>
    <xf numFmtId="168" fontId="7" fillId="0" borderId="0" xfId="0" applyNumberFormat="1" applyFont="1"/>
    <xf numFmtId="4" fontId="21" fillId="0" borderId="2" xfId="0" applyNumberFormat="1" applyFont="1" applyBorder="1" applyProtection="1">
      <protection locked="0"/>
    </xf>
    <xf numFmtId="4" fontId="0" fillId="0" borderId="0" xfId="0" applyNumberFormat="1" applyAlignment="1">
      <alignment horizontal="right" wrapText="1"/>
    </xf>
    <xf numFmtId="4" fontId="7" fillId="0" borderId="2" xfId="0" applyNumberFormat="1" applyFont="1" applyBorder="1"/>
    <xf numFmtId="4" fontId="67" fillId="0" borderId="2" xfId="0" applyNumberFormat="1" applyFont="1" applyBorder="1"/>
    <xf numFmtId="4" fontId="45" fillId="0" borderId="0" xfId="0" applyNumberFormat="1" applyFont="1"/>
    <xf numFmtId="0" fontId="0" fillId="0" borderId="3" xfId="0" applyBorder="1"/>
    <xf numFmtId="0" fontId="4" fillId="0" borderId="3" xfId="0" applyFont="1" applyBorder="1"/>
    <xf numFmtId="1" fontId="4" fillId="0" borderId="3" xfId="0" applyNumberFormat="1" applyFont="1" applyBorder="1" applyAlignment="1">
      <alignment horizontal="left" vertical="top"/>
    </xf>
    <xf numFmtId="4" fontId="67" fillId="0" borderId="1" xfId="0" applyNumberFormat="1" applyFont="1" applyBorder="1"/>
    <xf numFmtId="0" fontId="25" fillId="0" borderId="1" xfId="0" applyFont="1" applyBorder="1"/>
    <xf numFmtId="0" fontId="4" fillId="0" borderId="1" xfId="0" applyFont="1" applyBorder="1"/>
    <xf numFmtId="0" fontId="2" fillId="27" borderId="0" xfId="0" applyFont="1" applyFill="1" applyAlignment="1">
      <alignment horizontal="left"/>
    </xf>
    <xf numFmtId="0" fontId="0" fillId="27" borderId="0" xfId="0" applyFill="1"/>
    <xf numFmtId="4" fontId="67" fillId="27" borderId="0" xfId="0" applyNumberFormat="1" applyFont="1" applyFill="1"/>
    <xf numFmtId="4" fontId="68" fillId="0" borderId="3" xfId="57" applyNumberFormat="1" applyFont="1" applyBorder="1" applyAlignment="1">
      <alignment horizontal="right" vertical="center"/>
    </xf>
    <xf numFmtId="4" fontId="13" fillId="0" borderId="0" xfId="0" applyNumberFormat="1" applyFont="1"/>
    <xf numFmtId="49" fontId="0" fillId="0" borderId="0" xfId="0" quotePrefix="1" applyNumberFormat="1" applyAlignment="1">
      <alignment horizontal="left" vertical="top"/>
    </xf>
    <xf numFmtId="0" fontId="18" fillId="0" borderId="0" xfId="0" applyFont="1" applyAlignment="1">
      <alignment horizontal="justify" vertical="top" wrapText="1"/>
    </xf>
    <xf numFmtId="0" fontId="7" fillId="0" borderId="0" xfId="0" quotePrefix="1" applyFont="1" applyAlignment="1">
      <alignment horizontal="left" vertical="top"/>
    </xf>
    <xf numFmtId="0" fontId="17" fillId="0" borderId="0" xfId="0" applyFont="1" applyAlignment="1">
      <alignment horizontal="left" vertical="top" wrapText="1"/>
    </xf>
    <xf numFmtId="0" fontId="21" fillId="0" borderId="0" xfId="7" applyAlignment="1" applyProtection="1">
      <alignment horizontal="justify" vertical="top" wrapText="1"/>
      <protection locked="0"/>
    </xf>
    <xf numFmtId="0" fontId="21" fillId="0" borderId="0" xfId="7" applyAlignment="1" applyProtection="1">
      <alignment vertical="top" wrapText="1"/>
      <protection locked="0"/>
    </xf>
    <xf numFmtId="0" fontId="21" fillId="0" borderId="0" xfId="7" applyAlignment="1" applyProtection="1">
      <alignment horizontal="justify" wrapText="1"/>
      <protection locked="0"/>
    </xf>
    <xf numFmtId="0" fontId="21" fillId="0" borderId="0" xfId="7" applyAlignment="1" applyProtection="1">
      <alignment wrapText="1"/>
      <protection locked="0"/>
    </xf>
    <xf numFmtId="0" fontId="26" fillId="0" borderId="0" xfId="7" applyFont="1" applyAlignment="1" applyProtection="1">
      <alignment horizontal="justify" wrapText="1"/>
      <protection locked="0"/>
    </xf>
    <xf numFmtId="0" fontId="24" fillId="0" borderId="0" xfId="7" applyFont="1" applyAlignment="1" applyProtection="1">
      <alignment horizontal="justify" wrapText="1"/>
      <protection locked="0"/>
    </xf>
    <xf numFmtId="0" fontId="27" fillId="0" borderId="0" xfId="7" applyFont="1" applyAlignment="1" applyProtection="1">
      <alignment horizontal="justify" vertical="top" wrapText="1"/>
      <protection locked="0"/>
    </xf>
    <xf numFmtId="0" fontId="27" fillId="0" borderId="0" xfId="7" applyFont="1" applyAlignment="1" applyProtection="1">
      <alignment vertical="top" wrapText="1"/>
      <protection locked="0"/>
    </xf>
    <xf numFmtId="0" fontId="30" fillId="0" borderId="0" xfId="0"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vertical="top" wrapText="1"/>
    </xf>
    <xf numFmtId="2" fontId="11" fillId="0" borderId="0" xfId="0" applyNumberFormat="1" applyFont="1" applyAlignment="1">
      <alignment horizontal="left" vertical="top" wrapText="1"/>
    </xf>
    <xf numFmtId="2" fontId="11" fillId="0" borderId="0" xfId="0" applyNumberFormat="1" applyFont="1" applyAlignment="1">
      <alignment horizontal="justify" vertical="top" wrapText="1"/>
    </xf>
    <xf numFmtId="2" fontId="11" fillId="3" borderId="0" xfId="0" applyNumberFormat="1" applyFont="1" applyFill="1" applyAlignment="1">
      <alignment horizontal="justify" vertical="top" wrapText="1"/>
    </xf>
    <xf numFmtId="0" fontId="29" fillId="0" borderId="0" xfId="0" applyFont="1" applyAlignment="1">
      <alignment horizontal="justify" vertical="top" wrapText="1"/>
    </xf>
    <xf numFmtId="0" fontId="11" fillId="0" borderId="0" xfId="0" applyFont="1" applyAlignment="1">
      <alignment vertical="top" wrapText="1"/>
    </xf>
    <xf numFmtId="170" fontId="58" fillId="0" borderId="5" xfId="9" applyNumberFormat="1" applyFont="1" applyBorder="1" applyAlignment="1">
      <alignment horizontal="left" vertical="top" wrapText="1"/>
    </xf>
    <xf numFmtId="170" fontId="58" fillId="0" borderId="6" xfId="9" applyNumberFormat="1" applyFont="1" applyBorder="1" applyAlignment="1">
      <alignment horizontal="left" vertical="top" wrapText="1"/>
    </xf>
    <xf numFmtId="170" fontId="58" fillId="0" borderId="7" xfId="9" applyNumberFormat="1" applyFont="1" applyBorder="1" applyAlignment="1">
      <alignment horizontal="left" vertical="top" wrapText="1"/>
    </xf>
    <xf numFmtId="49" fontId="8" fillId="0" borderId="0" xfId="0" applyNumberFormat="1" applyFont="1" applyAlignment="1">
      <alignment horizontal="left" vertical="top" wrapText="1"/>
    </xf>
    <xf numFmtId="49" fontId="15" fillId="0" borderId="0" xfId="0" applyNumberFormat="1" applyFont="1" applyAlignment="1">
      <alignment horizontal="left" vertical="top" wrapText="1"/>
    </xf>
    <xf numFmtId="49" fontId="15" fillId="0" borderId="0" xfId="0" applyNumberFormat="1" applyFont="1" applyAlignment="1">
      <alignment horizontal="left" vertical="top"/>
    </xf>
    <xf numFmtId="0" fontId="33" fillId="0" borderId="0" xfId="5" applyFont="1" applyBorder="1" applyAlignment="1" applyProtection="1">
      <alignment vertical="top" wrapText="1"/>
    </xf>
    <xf numFmtId="0" fontId="30" fillId="0" borderId="0" xfId="5" applyFont="1" applyBorder="1" applyAlignment="1" applyProtection="1">
      <alignment vertical="center" wrapText="1"/>
    </xf>
    <xf numFmtId="0" fontId="34" fillId="0" borderId="0" xfId="5" applyFont="1" applyBorder="1" applyAlignment="1" applyProtection="1">
      <alignment vertical="center" wrapText="1"/>
    </xf>
    <xf numFmtId="0" fontId="33" fillId="0" borderId="0" xfId="5" applyFont="1" applyBorder="1" applyAlignment="1" applyProtection="1">
      <alignment vertical="center" wrapText="1"/>
    </xf>
    <xf numFmtId="0" fontId="34" fillId="0" borderId="0" xfId="5" applyFont="1" applyBorder="1" applyAlignment="1" applyProtection="1">
      <alignment horizontal="left" vertical="center" wrapText="1"/>
    </xf>
    <xf numFmtId="0" fontId="30" fillId="0" borderId="0" xfId="5" applyFont="1" applyBorder="1" applyAlignment="1" applyProtection="1">
      <alignment vertical="top" wrapText="1"/>
    </xf>
    <xf numFmtId="0" fontId="16" fillId="0" borderId="0" xfId="0" applyFont="1"/>
    <xf numFmtId="0" fontId="16" fillId="0" borderId="0" xfId="0" applyFont="1" applyAlignment="1">
      <alignment horizontal="center"/>
    </xf>
  </cellXfs>
  <cellStyles count="109">
    <cellStyle name="20% - Accent1 2" xfId="15"/>
    <cellStyle name="20% - Accent2 2" xfId="16"/>
    <cellStyle name="20% - Accent3 2" xfId="17"/>
    <cellStyle name="20% - Accent4 2" xfId="18"/>
    <cellStyle name="20% - Accent5 2" xfId="19"/>
    <cellStyle name="20% - Accent6 2" xfId="20"/>
    <cellStyle name="40% - Accent1 2" xfId="21"/>
    <cellStyle name="40% - Accent2 2" xfId="22"/>
    <cellStyle name="40% - Accent3 2" xfId="23"/>
    <cellStyle name="40% - Accent4 2" xfId="24"/>
    <cellStyle name="40% - Accent5 2" xfId="25"/>
    <cellStyle name="40% - Accent6 2" xfId="26"/>
    <cellStyle name="60% - Accent1 2" xfId="27"/>
    <cellStyle name="60% - Accent2 2" xfId="28"/>
    <cellStyle name="60% - Accent3 2" xfId="29"/>
    <cellStyle name="60% - Accent4 2" xfId="30"/>
    <cellStyle name="60% - Accent5 2" xfId="31"/>
    <cellStyle name="60% - Accent6 2" xfId="32"/>
    <cellStyle name="Accent1 2" xfId="33"/>
    <cellStyle name="Accent2 2" xfId="34"/>
    <cellStyle name="Accent3 2" xfId="35"/>
    <cellStyle name="Accent4 2" xfId="36"/>
    <cellStyle name="Accent5 2" xfId="37"/>
    <cellStyle name="Accent6 2" xfId="38"/>
    <cellStyle name="Bad 2" xfId="39"/>
    <cellStyle name="Calculation 2" xfId="40"/>
    <cellStyle name="Check Cell 2" xfId="41"/>
    <cellStyle name="Comma" xfId="1" builtinId="3"/>
    <cellStyle name="Comma 2" xfId="2"/>
    <cellStyle name="Comma 2 2" xfId="3"/>
    <cellStyle name="Comma 3" xfId="4"/>
    <cellStyle name="Excel Built-in Normal" xfId="9"/>
    <cellStyle name="Excel_BuiltIn_Normal 3" xfId="42"/>
    <cellStyle name="Explanatory Text 2" xfId="5"/>
    <cellStyle name="Good 2" xfId="43"/>
    <cellStyle name="Heading 1 2" xfId="44"/>
    <cellStyle name="Heading 2 2" xfId="45"/>
    <cellStyle name="Heading 3 2" xfId="46"/>
    <cellStyle name="Heading 4 2" xfId="47"/>
    <cellStyle name="Hiperveza 2" xfId="48"/>
    <cellStyle name="Input 2" xfId="49"/>
    <cellStyle name="Linked Cell 2" xfId="50"/>
    <cellStyle name="merge" xfId="51"/>
    <cellStyle name="Neutral 2" xfId="52"/>
    <cellStyle name="Normal" xfId="0" builtinId="0"/>
    <cellStyle name="Normal 10" xfId="53"/>
    <cellStyle name="Normal 11" xfId="54"/>
    <cellStyle name="Normal 11 2" xfId="10"/>
    <cellStyle name="Normal 14" xfId="55"/>
    <cellStyle name="Normal 16" xfId="56"/>
    <cellStyle name="Normal 2" xfId="6"/>
    <cellStyle name="Normal 2 12" xfId="57"/>
    <cellStyle name="Normal 2 2" xfId="7"/>
    <cellStyle name="Normal 2 2 2" xfId="58"/>
    <cellStyle name="Normal 24" xfId="59"/>
    <cellStyle name="Normal 25" xfId="60"/>
    <cellStyle name="Normal 3" xfId="11"/>
    <cellStyle name="Normal 3 18" xfId="62"/>
    <cellStyle name="Normal 3 2" xfId="63"/>
    <cellStyle name="Normal 3 2 2" xfId="64"/>
    <cellStyle name="Normal 3 3" xfId="65"/>
    <cellStyle name="Normal 3 4" xfId="66"/>
    <cellStyle name="Normal 3 5" xfId="61"/>
    <cellStyle name="Normal 39" xfId="67"/>
    <cellStyle name="Normal 4" xfId="13"/>
    <cellStyle name="Normal 4 2" xfId="69"/>
    <cellStyle name="Normal 4 2 2" xfId="70"/>
    <cellStyle name="Normal 4 3" xfId="71"/>
    <cellStyle name="Normal 4 4" xfId="72"/>
    <cellStyle name="Normal 4 5" xfId="73"/>
    <cellStyle name="Normal 4 6" xfId="68"/>
    <cellStyle name="Normal 5" xfId="74"/>
    <cellStyle name="Normal 6" xfId="14"/>
    <cellStyle name="Normal 6 2" xfId="75"/>
    <cellStyle name="Normal 7" xfId="76"/>
    <cellStyle name="Normal_Wulf_gradj_obrt" xfId="12"/>
    <cellStyle name="Normalno 2" xfId="77"/>
    <cellStyle name="Normalno 2 2" xfId="78"/>
    <cellStyle name="Normalno 2 3" xfId="79"/>
    <cellStyle name="Normalno 3" xfId="80"/>
    <cellStyle name="Normalno 3 2" xfId="81"/>
    <cellStyle name="Normalno 3 2 2" xfId="82"/>
    <cellStyle name="Normalno 3 2 2 2" xfId="83"/>
    <cellStyle name="Normalno 3 3" xfId="84"/>
    <cellStyle name="Normalno 3 3 2" xfId="85"/>
    <cellStyle name="Normalno 3 4" xfId="86"/>
    <cellStyle name="Normalno 4" xfId="87"/>
    <cellStyle name="Normalno 4 2" xfId="88"/>
    <cellStyle name="Normalno 5" xfId="89"/>
    <cellStyle name="Normalno 5 2" xfId="90"/>
    <cellStyle name="Normalno 6" xfId="91"/>
    <cellStyle name="Normalno 7" xfId="92"/>
    <cellStyle name="Normalno 8" xfId="93"/>
    <cellStyle name="Normalno 8 2" xfId="94"/>
    <cellStyle name="Note 2" xfId="95"/>
    <cellStyle name="Obično 183" xfId="96"/>
    <cellStyle name="Obično 2" xfId="97"/>
    <cellStyle name="Obično 2 2" xfId="98"/>
    <cellStyle name="Obično 3" xfId="99"/>
    <cellStyle name="Obično 5" xfId="100"/>
    <cellStyle name="Obično 5 15" xfId="8"/>
    <cellStyle name="Obično 5 2" xfId="101"/>
    <cellStyle name="Obično 5 3" xfId="102"/>
    <cellStyle name="Obično_szabova-tros-s" xfId="103"/>
    <cellStyle name="Output 2" xfId="104"/>
    <cellStyle name="Style 1" xfId="105"/>
    <cellStyle name="Title 2" xfId="106"/>
    <cellStyle name="Total 2" xfId="107"/>
    <cellStyle name="Warning Text 2" xfId="1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54</xdr:row>
      <xdr:rowOff>781051</xdr:rowOff>
    </xdr:from>
    <xdr:to>
      <xdr:col>5</xdr:col>
      <xdr:colOff>704514</xdr:colOff>
      <xdr:row>56</xdr:row>
      <xdr:rowOff>152400</xdr:rowOff>
    </xdr:to>
    <xdr:pic>
      <xdr:nvPicPr>
        <xdr:cNvPr id="3" name="Picture 2">
          <a:extLst>
            <a:ext uri="{FF2B5EF4-FFF2-40B4-BE49-F238E27FC236}">
              <a16:creationId xmlns:a16="http://schemas.microsoft.com/office/drawing/2014/main" id="{FFEA0186-664F-B784-B70A-8B32C325E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9025" y="10915651"/>
          <a:ext cx="2409489" cy="1428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85725</xdr:colOff>
      <xdr:row>77</xdr:row>
      <xdr:rowOff>38100</xdr:rowOff>
    </xdr:from>
    <xdr:to>
      <xdr:col>4</xdr:col>
      <xdr:colOff>208268</xdr:colOff>
      <xdr:row>77</xdr:row>
      <xdr:rowOff>1342757</xdr:rowOff>
    </xdr:to>
    <xdr:pic>
      <xdr:nvPicPr>
        <xdr:cNvPr id="2" name="Picture 1">
          <a:extLst>
            <a:ext uri="{FF2B5EF4-FFF2-40B4-BE49-F238E27FC236}">
              <a16:creationId xmlns:a16="http://schemas.microsoft.com/office/drawing/2014/main" id="{DC343BD2-31F7-166F-8C62-BFF3FD260E39}"/>
            </a:ext>
          </a:extLst>
        </xdr:cNvPr>
        <xdr:cNvPicPr>
          <a:picLocks noChangeAspect="1"/>
        </xdr:cNvPicPr>
      </xdr:nvPicPr>
      <xdr:blipFill>
        <a:blip xmlns:r="http://schemas.openxmlformats.org/officeDocument/2006/relationships" r:embed="rId1"/>
        <a:stretch>
          <a:fillRect/>
        </a:stretch>
      </xdr:blipFill>
      <xdr:spPr>
        <a:xfrm>
          <a:off x="3438525" y="20888325"/>
          <a:ext cx="1332218" cy="1307832"/>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view="pageLayout" zoomScaleNormal="100" zoomScaleSheetLayoutView="100" workbookViewId="0">
      <selection activeCell="F6" sqref="F6"/>
    </sheetView>
  </sheetViews>
  <sheetFormatPr defaultRowHeight="12.5"/>
  <cols>
    <col min="1" max="1" width="7.26953125" customWidth="1"/>
    <col min="2" max="2" width="40.7265625" customWidth="1"/>
    <col min="3" max="3" width="7.26953125" customWidth="1"/>
    <col min="4" max="4" width="9.26953125" customWidth="1"/>
    <col min="5" max="5" width="12.08984375" customWidth="1"/>
    <col min="6" max="6" width="12.7265625" customWidth="1"/>
  </cols>
  <sheetData>
    <row r="1" spans="2:6" ht="14.5" customHeight="1"/>
    <row r="2" spans="2:6" ht="14.5" customHeight="1"/>
    <row r="3" spans="2:6" ht="14.5" customHeight="1"/>
    <row r="4" spans="2:6" ht="14.5" customHeight="1"/>
    <row r="5" spans="2:6" ht="14.5" customHeight="1"/>
    <row r="6" spans="2:6" ht="14.5" customHeight="1">
      <c r="B6" s="2" t="s">
        <v>45</v>
      </c>
      <c r="C6" s="42" t="s">
        <v>163</v>
      </c>
      <c r="D6" s="43"/>
      <c r="E6" s="42"/>
      <c r="F6" s="43"/>
    </row>
    <row r="7" spans="2:6" ht="14.5" customHeight="1">
      <c r="B7" s="2"/>
      <c r="C7" s="42" t="s">
        <v>77</v>
      </c>
      <c r="D7" s="43"/>
      <c r="E7" s="42"/>
      <c r="F7" s="43"/>
    </row>
    <row r="8" spans="2:6" ht="14.5" customHeight="1">
      <c r="B8" s="2"/>
      <c r="C8" s="42"/>
      <c r="D8" s="43"/>
      <c r="E8" s="42"/>
      <c r="F8" s="43"/>
    </row>
    <row r="9" spans="2:6" ht="14.5" customHeight="1">
      <c r="B9" s="2"/>
      <c r="C9" s="42"/>
      <c r="D9" s="43"/>
      <c r="E9" s="42"/>
      <c r="F9" s="43"/>
    </row>
    <row r="10" spans="2:6" ht="14.5" customHeight="1">
      <c r="B10" s="2"/>
      <c r="C10" s="42"/>
      <c r="D10" s="43"/>
      <c r="E10" s="42"/>
      <c r="F10" s="43"/>
    </row>
    <row r="11" spans="2:6" ht="14.5" customHeight="1">
      <c r="B11" s="2" t="s">
        <v>23</v>
      </c>
      <c r="C11" s="42" t="s">
        <v>496</v>
      </c>
      <c r="D11" s="43"/>
      <c r="E11" s="42"/>
      <c r="F11" s="43"/>
    </row>
    <row r="12" spans="2:6" ht="14.5" customHeight="1">
      <c r="B12" s="2"/>
      <c r="C12" s="42" t="s">
        <v>495</v>
      </c>
      <c r="D12" s="42"/>
      <c r="E12" s="42"/>
      <c r="F12" s="43"/>
    </row>
    <row r="13" spans="2:6" ht="14.5" customHeight="1">
      <c r="B13" s="2"/>
      <c r="C13" s="42"/>
      <c r="D13" s="42"/>
      <c r="E13" s="42"/>
      <c r="F13" s="43"/>
    </row>
    <row r="14" spans="2:6" ht="14.5" customHeight="1">
      <c r="B14" s="2" t="s">
        <v>24</v>
      </c>
      <c r="C14" s="44" t="s">
        <v>507</v>
      </c>
      <c r="D14" s="43"/>
      <c r="E14" s="43"/>
      <c r="F14" s="43"/>
    </row>
    <row r="15" spans="2:6" ht="14.5" customHeight="1">
      <c r="B15" s="2"/>
      <c r="C15" s="42" t="s">
        <v>508</v>
      </c>
      <c r="D15" s="42"/>
      <c r="E15" s="43"/>
      <c r="F15" s="43"/>
    </row>
    <row r="16" spans="2:6" ht="14.5" customHeight="1">
      <c r="C16" s="42"/>
      <c r="D16" s="42"/>
      <c r="E16" s="43"/>
      <c r="F16" s="43"/>
    </row>
    <row r="17" spans="2:6" ht="14.5" customHeight="1">
      <c r="C17" s="42"/>
      <c r="D17" s="43"/>
      <c r="E17" s="42"/>
      <c r="F17" s="42"/>
    </row>
    <row r="18" spans="2:6" ht="14.5" customHeight="1">
      <c r="B18" s="2"/>
      <c r="C18" s="45"/>
      <c r="D18" s="46"/>
      <c r="E18" s="42"/>
      <c r="F18" s="46"/>
    </row>
    <row r="19" spans="2:6" ht="14.5" customHeight="1">
      <c r="B19" s="2"/>
      <c r="C19" s="42"/>
      <c r="D19" s="42"/>
      <c r="E19" s="42"/>
      <c r="F19" s="42"/>
    </row>
    <row r="20" spans="2:6" ht="14.5" customHeight="1">
      <c r="B20" s="2"/>
      <c r="C20" s="42"/>
      <c r="D20" s="42"/>
      <c r="E20" s="42"/>
      <c r="F20" s="42"/>
    </row>
    <row r="21" spans="2:6" ht="14.5" customHeight="1">
      <c r="B21" s="2"/>
      <c r="C21" s="42"/>
      <c r="D21" s="42"/>
      <c r="E21" s="42"/>
      <c r="F21" s="42"/>
    </row>
    <row r="22" spans="2:6" ht="14.5" customHeight="1">
      <c r="B22" s="2"/>
      <c r="C22" s="42"/>
      <c r="D22" s="42"/>
      <c r="E22" s="42"/>
      <c r="F22" s="42"/>
    </row>
    <row r="23" spans="2:6" ht="14.5" customHeight="1">
      <c r="B23" s="2" t="s">
        <v>25</v>
      </c>
      <c r="C23" s="305" t="s">
        <v>147</v>
      </c>
      <c r="D23" s="305"/>
      <c r="E23" s="305"/>
      <c r="F23" s="305"/>
    </row>
    <row r="24" spans="2:6" ht="14.5" customHeight="1">
      <c r="B24" s="2"/>
      <c r="C24" s="305"/>
      <c r="D24" s="305"/>
      <c r="E24" s="305"/>
      <c r="F24" s="305"/>
    </row>
    <row r="25" spans="2:6" ht="14.5" customHeight="1">
      <c r="B25" s="2"/>
      <c r="C25" s="42"/>
      <c r="D25" s="42"/>
      <c r="E25" s="42"/>
      <c r="F25" s="42"/>
    </row>
    <row r="26" spans="2:6" ht="14.5" customHeight="1">
      <c r="B26" s="2"/>
      <c r="C26" s="42"/>
      <c r="D26" s="42"/>
      <c r="E26" s="42"/>
      <c r="F26" s="42"/>
    </row>
    <row r="27" spans="2:6" ht="14.5" customHeight="1">
      <c r="B27" s="61"/>
      <c r="C27" s="62"/>
      <c r="D27" s="62"/>
      <c r="E27" s="62"/>
      <c r="F27" s="62"/>
    </row>
    <row r="28" spans="2:6" ht="14.5" customHeight="1">
      <c r="B28" s="61" t="s">
        <v>26</v>
      </c>
      <c r="C28" s="62" t="s">
        <v>27</v>
      </c>
      <c r="D28" s="62"/>
      <c r="E28" s="62"/>
      <c r="F28" s="62"/>
    </row>
    <row r="29" spans="2:6" ht="14.5" customHeight="1">
      <c r="B29" s="61"/>
      <c r="C29" s="62" t="s">
        <v>28</v>
      </c>
      <c r="D29" s="62"/>
      <c r="E29" s="62"/>
      <c r="F29" s="62"/>
    </row>
    <row r="30" spans="2:6" ht="14.5" customHeight="1">
      <c r="B30" s="61"/>
      <c r="C30" s="62"/>
      <c r="D30" s="62"/>
      <c r="E30" s="62"/>
      <c r="F30" s="62"/>
    </row>
    <row r="31" spans="2:6" ht="14.5" customHeight="1">
      <c r="B31" s="2"/>
    </row>
    <row r="32" spans="2:6" ht="14.5" customHeight="1">
      <c r="B32" s="2"/>
    </row>
    <row r="33" spans="2:2" ht="14.5" customHeight="1">
      <c r="B33" s="94"/>
    </row>
    <row r="34" spans="2:2" ht="14.5" customHeight="1">
      <c r="B34" s="2"/>
    </row>
    <row r="35" spans="2:2" ht="14.5" customHeight="1">
      <c r="B35" s="2"/>
    </row>
    <row r="36" spans="2:2" ht="14.5" customHeight="1">
      <c r="B36" s="2"/>
    </row>
    <row r="37" spans="2:2" ht="14.5" customHeight="1">
      <c r="B37" s="2"/>
    </row>
    <row r="38" spans="2:2" ht="14.5" customHeight="1">
      <c r="B38" s="2"/>
    </row>
    <row r="39" spans="2:2" ht="14.5" customHeight="1">
      <c r="B39" s="2"/>
    </row>
    <row r="40" spans="2:2" ht="14.5" customHeight="1">
      <c r="B40" s="2"/>
    </row>
    <row r="41" spans="2:2" ht="14.5" customHeight="1">
      <c r="B41" s="2"/>
    </row>
    <row r="42" spans="2:2" ht="14.5" customHeight="1">
      <c r="B42" s="2"/>
    </row>
    <row r="43" spans="2:2" ht="14.5" customHeight="1">
      <c r="B43" s="2"/>
    </row>
    <row r="44" spans="2:2" ht="14.5" customHeight="1">
      <c r="B44" s="2"/>
    </row>
    <row r="45" spans="2:2" ht="14.5" customHeight="1">
      <c r="B45" s="2"/>
    </row>
    <row r="46" spans="2:2" ht="14.5" customHeight="1">
      <c r="B46" s="2"/>
    </row>
    <row r="47" spans="2:2" ht="14.5" customHeight="1">
      <c r="B47" s="2"/>
    </row>
    <row r="48" spans="2:2">
      <c r="B48" s="2"/>
    </row>
    <row r="49" spans="1:7">
      <c r="B49" s="2"/>
    </row>
    <row r="50" spans="1:7">
      <c r="B50" s="2"/>
    </row>
    <row r="51" spans="1:7">
      <c r="B51" s="2"/>
    </row>
    <row r="52" spans="1:7">
      <c r="B52" s="2"/>
    </row>
    <row r="53" spans="1:7" ht="18">
      <c r="A53" s="3" t="s">
        <v>35</v>
      </c>
      <c r="B53" s="3"/>
      <c r="C53" s="3"/>
      <c r="D53" s="3"/>
      <c r="E53" s="3"/>
      <c r="F53" s="3"/>
      <c r="G53" s="3"/>
    </row>
    <row r="54" spans="1:7" ht="13">
      <c r="B54" s="4"/>
    </row>
    <row r="55" spans="1:7" ht="15.5">
      <c r="A55" s="103">
        <v>0</v>
      </c>
      <c r="B55" s="39" t="s">
        <v>149</v>
      </c>
      <c r="E55" s="121"/>
    </row>
    <row r="56" spans="1:7" ht="15.5">
      <c r="A56" s="103">
        <v>1</v>
      </c>
      <c r="B56" s="39" t="s">
        <v>66</v>
      </c>
      <c r="E56" s="280">
        <f>ruš!F79</f>
        <v>0</v>
      </c>
    </row>
    <row r="57" spans="1:7" ht="15.5">
      <c r="A57" s="103">
        <v>2</v>
      </c>
      <c r="B57" s="39" t="s">
        <v>44</v>
      </c>
      <c r="E57" s="290">
        <f>zid!F60</f>
        <v>0</v>
      </c>
    </row>
    <row r="58" spans="1:7" ht="15.5">
      <c r="A58" s="103">
        <v>3</v>
      </c>
      <c r="B58" s="39" t="s">
        <v>29</v>
      </c>
      <c r="E58" s="290">
        <f>suhi!$F$128</f>
        <v>0</v>
      </c>
    </row>
    <row r="59" spans="1:7" ht="15.5">
      <c r="A59" s="103">
        <v>4</v>
      </c>
      <c r="B59" s="39" t="s">
        <v>170</v>
      </c>
      <c r="E59" s="290">
        <f>pod!$F$156</f>
        <v>0</v>
      </c>
    </row>
    <row r="60" spans="1:7" ht="15.5">
      <c r="A60" s="103">
        <v>5</v>
      </c>
      <c r="B60" s="39" t="s">
        <v>243</v>
      </c>
      <c r="E60" s="290">
        <f>'obloge zidova i stropov'!$F$76</f>
        <v>0</v>
      </c>
    </row>
    <row r="61" spans="1:7" ht="15.5">
      <c r="A61" s="103">
        <v>6</v>
      </c>
      <c r="B61" s="39" t="s">
        <v>32</v>
      </c>
      <c r="E61" s="290">
        <f>boj!$F$94</f>
        <v>0</v>
      </c>
    </row>
    <row r="62" spans="1:7" ht="15.5">
      <c r="A62" s="103">
        <v>7</v>
      </c>
      <c r="B62" s="39" t="s">
        <v>489</v>
      </c>
      <c r="E62" s="290">
        <f>stol!$F$102</f>
        <v>0</v>
      </c>
    </row>
    <row r="63" spans="1:7" ht="15.5">
      <c r="A63" s="103">
        <v>8</v>
      </c>
      <c r="B63" s="39" t="s">
        <v>134</v>
      </c>
      <c r="E63" s="290">
        <f>nam.po.mjeri!$F$83</f>
        <v>0</v>
      </c>
    </row>
    <row r="64" spans="1:7" ht="15.5">
      <c r="A64" s="296"/>
      <c r="B64" s="295" t="s">
        <v>4</v>
      </c>
      <c r="C64" s="296"/>
      <c r="D64" s="296"/>
      <c r="E64" s="294">
        <f>SUM(E56:E63)</f>
        <v>0</v>
      </c>
      <c r="F64" s="296"/>
    </row>
    <row r="67" spans="1:6" ht="18">
      <c r="A67" s="3" t="s">
        <v>501</v>
      </c>
      <c r="B67" s="3"/>
      <c r="C67" s="3"/>
      <c r="D67" s="3"/>
      <c r="E67" s="3"/>
    </row>
    <row r="69" spans="1:6" ht="15.5">
      <c r="A69" s="293">
        <v>1</v>
      </c>
      <c r="B69" s="292" t="s">
        <v>504</v>
      </c>
      <c r="C69" s="291"/>
      <c r="D69" s="291"/>
      <c r="E69" s="300">
        <v>0</v>
      </c>
      <c r="F69" s="291"/>
    </row>
    <row r="70" spans="1:6" ht="15.5">
      <c r="A70" s="103">
        <v>2</v>
      </c>
      <c r="B70" s="39" t="s">
        <v>505</v>
      </c>
      <c r="E70" s="301">
        <f>ruš!F94</f>
        <v>0</v>
      </c>
    </row>
    <row r="74" spans="1:6" ht="18">
      <c r="A74" s="297" t="s">
        <v>506</v>
      </c>
      <c r="B74" s="298"/>
      <c r="C74" s="298"/>
      <c r="D74" s="298"/>
      <c r="E74" s="299">
        <f>E64+E69+E70</f>
        <v>0</v>
      </c>
    </row>
  </sheetData>
  <mergeCells count="1">
    <mergeCell ref="C23:F24"/>
  </mergeCells>
  <phoneticPr fontId="0" type="noConversion"/>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_______________________________________________________________________________________&amp;RPrilog I.</oddHeader>
    <oddFooter xml:space="preserve">&amp;L_______________________________________________________________________________________
&amp;R
</oddFooter>
  </headerFooter>
  <rowBreaks count="1" manualBreakCount="1">
    <brk id="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view="pageLayout" topLeftCell="A73" zoomScaleNormal="100" zoomScaleSheetLayoutView="100" workbookViewId="0">
      <selection activeCell="A16" sqref="A16:F16"/>
    </sheetView>
  </sheetViews>
  <sheetFormatPr defaultColWidth="9.1796875" defaultRowHeight="12.5"/>
  <cols>
    <col min="1" max="1" width="7.26953125" style="13" customWidth="1"/>
    <col min="2" max="2" width="48" style="85" customWidth="1"/>
    <col min="3" max="3" width="7.36328125" style="82" customWidth="1"/>
    <col min="4" max="4" width="6.453125" style="81" customWidth="1"/>
    <col min="5" max="6" width="12.6328125" style="52" customWidth="1"/>
    <col min="7" max="16384" width="9.1796875" style="13"/>
  </cols>
  <sheetData>
    <row r="1" spans="1:7" ht="18">
      <c r="A1" s="116" t="s">
        <v>191</v>
      </c>
      <c r="B1" s="106" t="s">
        <v>134</v>
      </c>
      <c r="C1" s="93"/>
      <c r="D1" s="92"/>
      <c r="E1" s="119"/>
      <c r="F1" s="119"/>
    </row>
    <row r="2" spans="1:7">
      <c r="A2" s="80"/>
      <c r="B2" s="107"/>
      <c r="C2" s="93"/>
      <c r="D2" s="92"/>
      <c r="E2" s="119"/>
      <c r="F2" s="119"/>
    </row>
    <row r="3" spans="1:7" ht="13">
      <c r="A3" s="329" t="s">
        <v>144</v>
      </c>
      <c r="B3" s="329"/>
      <c r="C3" s="329"/>
      <c r="D3" s="329"/>
      <c r="E3" s="329"/>
      <c r="F3" s="329"/>
    </row>
    <row r="4" spans="1:7" ht="24" customHeight="1">
      <c r="A4" s="330" t="s">
        <v>143</v>
      </c>
      <c r="B4" s="330"/>
      <c r="C4" s="330"/>
      <c r="D4" s="330"/>
      <c r="E4" s="330"/>
      <c r="F4" s="330"/>
    </row>
    <row r="5" spans="1:7" ht="24" customHeight="1">
      <c r="A5" s="332" t="s">
        <v>462</v>
      </c>
      <c r="B5" s="332"/>
      <c r="C5" s="332"/>
      <c r="D5" s="332"/>
      <c r="E5" s="332"/>
      <c r="F5" s="263"/>
    </row>
    <row r="6" spans="1:7" ht="47.25" customHeight="1">
      <c r="A6" s="331" t="s">
        <v>136</v>
      </c>
      <c r="B6" s="331"/>
      <c r="C6" s="331"/>
      <c r="D6" s="331"/>
      <c r="E6" s="331"/>
      <c r="F6" s="331"/>
    </row>
    <row r="7" spans="1:7" ht="46.5" customHeight="1">
      <c r="A7" s="331" t="s">
        <v>145</v>
      </c>
      <c r="B7" s="331"/>
      <c r="C7" s="331"/>
      <c r="D7" s="331"/>
      <c r="E7" s="331"/>
      <c r="F7" s="331"/>
    </row>
    <row r="8" spans="1:7" ht="61.5" customHeight="1">
      <c r="A8" s="331" t="s">
        <v>146</v>
      </c>
      <c r="B8" s="331"/>
      <c r="C8" s="331"/>
      <c r="D8" s="331"/>
      <c r="E8" s="331"/>
      <c r="F8" s="331"/>
    </row>
    <row r="9" spans="1:7" ht="70" customHeight="1">
      <c r="A9" s="328" t="s">
        <v>142</v>
      </c>
      <c r="B9" s="328"/>
      <c r="C9" s="328"/>
      <c r="D9" s="328"/>
      <c r="E9" s="328"/>
      <c r="F9" s="328"/>
      <c r="G9" s="60"/>
    </row>
    <row r="10" spans="1:7" ht="36" customHeight="1">
      <c r="A10" s="328" t="s">
        <v>141</v>
      </c>
      <c r="B10" s="328"/>
      <c r="C10" s="328"/>
      <c r="D10" s="328"/>
      <c r="E10" s="328"/>
      <c r="F10" s="328"/>
    </row>
    <row r="11" spans="1:7" ht="78.5" customHeight="1">
      <c r="A11" s="328" t="s">
        <v>184</v>
      </c>
      <c r="B11" s="328"/>
      <c r="C11" s="328"/>
      <c r="D11" s="328"/>
      <c r="E11" s="328"/>
      <c r="F11" s="328"/>
    </row>
    <row r="12" spans="1:7" ht="33" customHeight="1">
      <c r="A12" s="328" t="s">
        <v>140</v>
      </c>
      <c r="B12" s="328"/>
      <c r="C12" s="328"/>
      <c r="D12" s="328"/>
      <c r="E12" s="328"/>
      <c r="F12" s="328"/>
    </row>
    <row r="13" spans="1:7" ht="36" customHeight="1">
      <c r="A13" s="328" t="s">
        <v>139</v>
      </c>
      <c r="B13" s="328"/>
      <c r="C13" s="328"/>
      <c r="D13" s="328"/>
      <c r="E13" s="328"/>
      <c r="F13" s="328"/>
    </row>
    <row r="14" spans="1:7" ht="21.75" customHeight="1">
      <c r="A14" s="328" t="s">
        <v>138</v>
      </c>
      <c r="B14" s="334"/>
      <c r="C14" s="335"/>
      <c r="D14" s="328"/>
      <c r="E14" s="328"/>
      <c r="F14" s="328"/>
    </row>
    <row r="15" spans="1:7" ht="75" customHeight="1">
      <c r="A15" s="328" t="s">
        <v>137</v>
      </c>
      <c r="B15" s="328"/>
      <c r="C15" s="328"/>
      <c r="D15" s="328"/>
      <c r="E15" s="328"/>
      <c r="F15" s="328"/>
    </row>
    <row r="16" spans="1:7" ht="39" customHeight="1">
      <c r="A16" s="333"/>
      <c r="B16" s="333"/>
      <c r="C16" s="333"/>
      <c r="D16" s="333"/>
      <c r="E16" s="333"/>
      <c r="F16" s="333"/>
    </row>
    <row r="17" spans="1:6">
      <c r="A17" s="90"/>
      <c r="B17" s="108"/>
      <c r="C17" s="91"/>
      <c r="D17" s="79"/>
      <c r="E17" s="119"/>
      <c r="F17" s="119"/>
    </row>
    <row r="18" spans="1:6" ht="28.5" customHeight="1">
      <c r="B18" s="109" t="s">
        <v>19</v>
      </c>
      <c r="C18" s="89" t="s">
        <v>20</v>
      </c>
      <c r="D18" s="88" t="s">
        <v>21</v>
      </c>
      <c r="E18" s="135" t="s">
        <v>12</v>
      </c>
      <c r="F18" s="135" t="s">
        <v>13</v>
      </c>
    </row>
    <row r="19" spans="1:6" ht="26" customHeight="1">
      <c r="A19" s="85"/>
      <c r="B19" s="276" t="s">
        <v>462</v>
      </c>
      <c r="C19" s="87"/>
      <c r="D19" s="86"/>
      <c r="E19" s="136"/>
      <c r="F19" s="136"/>
    </row>
    <row r="20" spans="1:6" ht="14">
      <c r="A20" s="96"/>
      <c r="B20" s="110" t="s">
        <v>134</v>
      </c>
      <c r="C20" s="87"/>
      <c r="D20" s="86"/>
      <c r="E20" s="136"/>
      <c r="F20" s="136"/>
    </row>
    <row r="21" spans="1:6" ht="13">
      <c r="A21" s="97"/>
    </row>
    <row r="22" spans="1:6" ht="52">
      <c r="A22" s="97"/>
      <c r="B22" s="111" t="s">
        <v>136</v>
      </c>
    </row>
    <row r="23" spans="1:6" ht="13">
      <c r="A23" s="97"/>
      <c r="B23" s="162" t="s">
        <v>189</v>
      </c>
    </row>
    <row r="24" spans="1:6" ht="13">
      <c r="A24" s="97"/>
      <c r="B24" s="111" t="s">
        <v>460</v>
      </c>
    </row>
    <row r="25" spans="1:6" ht="57.5" customHeight="1">
      <c r="A25" s="97"/>
      <c r="B25" s="111" t="s">
        <v>461</v>
      </c>
    </row>
    <row r="26" spans="1:6" ht="13">
      <c r="A26" s="97"/>
      <c r="B26" s="111" t="s">
        <v>402</v>
      </c>
    </row>
    <row r="27" spans="1:6" ht="13">
      <c r="A27" s="97"/>
      <c r="B27" s="111" t="s">
        <v>403</v>
      </c>
    </row>
    <row r="28" spans="1:6" ht="13">
      <c r="A28" s="97"/>
      <c r="B28" s="111"/>
    </row>
    <row r="29" spans="1:6" ht="13">
      <c r="A29" s="213" t="s">
        <v>36</v>
      </c>
      <c r="B29" s="214" t="s">
        <v>405</v>
      </c>
    </row>
    <row r="30" spans="1:6" ht="71.5" customHeight="1">
      <c r="B30" s="105" t="s">
        <v>404</v>
      </c>
      <c r="C30" s="82" t="s">
        <v>42</v>
      </c>
      <c r="D30" s="81">
        <v>5</v>
      </c>
      <c r="E30" s="37">
        <v>0</v>
      </c>
      <c r="F30" s="37">
        <f t="shared" ref="F30" si="0">D30*E30</f>
        <v>0</v>
      </c>
    </row>
    <row r="31" spans="1:6">
      <c r="C31" s="13"/>
      <c r="D31" s="13"/>
      <c r="E31" s="13"/>
      <c r="F31" s="13"/>
    </row>
    <row r="32" spans="1:6" ht="13">
      <c r="A32" s="213" t="s">
        <v>406</v>
      </c>
      <c r="B32" s="214" t="s">
        <v>407</v>
      </c>
    </row>
    <row r="33" spans="1:6" ht="105" customHeight="1">
      <c r="B33" s="105" t="s">
        <v>499</v>
      </c>
      <c r="C33" s="82" t="s">
        <v>42</v>
      </c>
      <c r="D33" s="81">
        <v>1</v>
      </c>
      <c r="E33" s="37">
        <v>0</v>
      </c>
      <c r="F33" s="37">
        <f t="shared" ref="F33" si="1">D33*E33</f>
        <v>0</v>
      </c>
    </row>
    <row r="34" spans="1:6">
      <c r="B34" s="105"/>
    </row>
    <row r="35" spans="1:6" ht="13">
      <c r="A35" s="213" t="s">
        <v>408</v>
      </c>
      <c r="B35" s="214" t="s">
        <v>407</v>
      </c>
    </row>
    <row r="36" spans="1:6" ht="103" customHeight="1">
      <c r="B36" s="105" t="s">
        <v>500</v>
      </c>
      <c r="C36" s="82" t="s">
        <v>42</v>
      </c>
      <c r="D36" s="81">
        <v>1</v>
      </c>
      <c r="E36" s="37">
        <v>0</v>
      </c>
      <c r="F36" s="37">
        <f t="shared" ref="F36" si="2">D36*E36</f>
        <v>0</v>
      </c>
    </row>
    <row r="37" spans="1:6">
      <c r="B37" s="167"/>
      <c r="C37" s="93"/>
      <c r="D37" s="92"/>
      <c r="E37" s="125"/>
      <c r="F37" s="125"/>
    </row>
    <row r="38" spans="1:6" ht="13">
      <c r="A38" s="213" t="s">
        <v>34</v>
      </c>
      <c r="B38" s="214" t="s">
        <v>409</v>
      </c>
    </row>
    <row r="39" spans="1:6" ht="109.5" customHeight="1">
      <c r="B39" s="105" t="s">
        <v>443</v>
      </c>
      <c r="C39" s="82" t="s">
        <v>42</v>
      </c>
      <c r="D39" s="81">
        <v>1</v>
      </c>
      <c r="E39" s="37">
        <v>0</v>
      </c>
      <c r="F39" s="37">
        <f t="shared" ref="F39" si="3">D39*E39</f>
        <v>0</v>
      </c>
    </row>
    <row r="40" spans="1:6">
      <c r="B40" s="105"/>
      <c r="E40" s="125"/>
      <c r="F40" s="125"/>
    </row>
    <row r="41" spans="1:6" ht="13">
      <c r="A41" s="213" t="s">
        <v>410</v>
      </c>
      <c r="B41" s="214" t="s">
        <v>409</v>
      </c>
      <c r="E41" s="125"/>
      <c r="F41" s="125"/>
    </row>
    <row r="42" spans="1:6" ht="111.5" customHeight="1">
      <c r="A42" s="213"/>
      <c r="B42" s="105" t="s">
        <v>444</v>
      </c>
      <c r="C42" s="82" t="s">
        <v>42</v>
      </c>
      <c r="D42" s="81">
        <v>1</v>
      </c>
      <c r="E42" s="37">
        <v>0</v>
      </c>
      <c r="F42" s="37">
        <f t="shared" ref="F42" si="4">D42*E42</f>
        <v>0</v>
      </c>
    </row>
    <row r="43" spans="1:6" ht="13">
      <c r="A43" s="213"/>
      <c r="B43" s="214"/>
      <c r="E43" s="125"/>
      <c r="F43" s="125"/>
    </row>
    <row r="44" spans="1:6" ht="13">
      <c r="A44" s="213" t="s">
        <v>37</v>
      </c>
      <c r="B44" s="214" t="s">
        <v>411</v>
      </c>
    </row>
    <row r="45" spans="1:6" ht="89" customHeight="1">
      <c r="B45" s="105" t="s">
        <v>445</v>
      </c>
      <c r="C45" s="82" t="s">
        <v>42</v>
      </c>
      <c r="D45" s="81">
        <v>2</v>
      </c>
      <c r="E45" s="37">
        <v>0</v>
      </c>
      <c r="F45" s="37">
        <f t="shared" ref="F45" si="5">D45*E45</f>
        <v>0</v>
      </c>
    </row>
    <row r="46" spans="1:6">
      <c r="B46" s="105"/>
      <c r="E46" s="232"/>
      <c r="F46" s="125"/>
    </row>
    <row r="47" spans="1:6" ht="13">
      <c r="A47" s="213" t="s">
        <v>38</v>
      </c>
      <c r="B47" s="214" t="s">
        <v>446</v>
      </c>
      <c r="E47" s="232"/>
      <c r="F47" s="125"/>
    </row>
    <row r="48" spans="1:6" ht="98" customHeight="1">
      <c r="B48" s="105" t="s">
        <v>448</v>
      </c>
      <c r="C48" s="82" t="s">
        <v>42</v>
      </c>
      <c r="D48" s="81">
        <v>1</v>
      </c>
      <c r="E48" s="37">
        <v>0</v>
      </c>
      <c r="F48" s="37">
        <f t="shared" ref="F48" si="6">D48*E48</f>
        <v>0</v>
      </c>
    </row>
    <row r="49" spans="1:6">
      <c r="B49" s="105"/>
      <c r="E49" s="125"/>
      <c r="F49" s="125"/>
    </row>
    <row r="50" spans="1:6" ht="13">
      <c r="A50" s="213" t="s">
        <v>447</v>
      </c>
      <c r="B50" s="214" t="s">
        <v>446</v>
      </c>
      <c r="E50" s="125"/>
      <c r="F50" s="125"/>
    </row>
    <row r="51" spans="1:6" ht="97.5" customHeight="1">
      <c r="B51" s="105" t="s">
        <v>449</v>
      </c>
      <c r="C51" s="82" t="s">
        <v>42</v>
      </c>
      <c r="D51" s="81">
        <v>1</v>
      </c>
      <c r="E51" s="37">
        <v>0</v>
      </c>
      <c r="F51" s="37">
        <f t="shared" ref="F51" si="7">D51*E51</f>
        <v>0</v>
      </c>
    </row>
    <row r="52" spans="1:6">
      <c r="B52" s="105"/>
      <c r="E52" s="125"/>
      <c r="F52" s="125"/>
    </row>
    <row r="53" spans="1:6" ht="13">
      <c r="A53" s="213" t="s">
        <v>39</v>
      </c>
      <c r="B53" s="214" t="s">
        <v>450</v>
      </c>
    </row>
    <row r="54" spans="1:6" ht="81.5" customHeight="1">
      <c r="B54" s="105" t="s">
        <v>458</v>
      </c>
      <c r="C54" s="82" t="s">
        <v>42</v>
      </c>
      <c r="D54" s="81">
        <v>2</v>
      </c>
      <c r="E54" s="37">
        <v>0</v>
      </c>
      <c r="F54" s="37">
        <f t="shared" ref="F54" si="8">D54*E54</f>
        <v>0</v>
      </c>
    </row>
    <row r="55" spans="1:6">
      <c r="B55" s="105"/>
      <c r="E55" s="125"/>
      <c r="F55" s="125"/>
    </row>
    <row r="56" spans="1:6" ht="13">
      <c r="A56" s="213" t="s">
        <v>40</v>
      </c>
      <c r="B56" s="214" t="s">
        <v>451</v>
      </c>
    </row>
    <row r="57" spans="1:6" ht="202.5" customHeight="1">
      <c r="B57" s="105" t="s">
        <v>497</v>
      </c>
      <c r="C57" s="82" t="s">
        <v>42</v>
      </c>
      <c r="D57" s="81">
        <v>2</v>
      </c>
      <c r="E57" s="37">
        <v>0</v>
      </c>
      <c r="F57" s="37">
        <f t="shared" ref="F57" si="9">D57*E57</f>
        <v>0</v>
      </c>
    </row>
    <row r="58" spans="1:6">
      <c r="B58" s="105"/>
      <c r="E58" s="232"/>
      <c r="F58" s="125"/>
    </row>
    <row r="59" spans="1:6" ht="13">
      <c r="A59" s="213" t="s">
        <v>454</v>
      </c>
      <c r="B59" s="214" t="s">
        <v>456</v>
      </c>
    </row>
    <row r="60" spans="1:6" ht="145.5" customHeight="1">
      <c r="B60" s="105" t="s">
        <v>459</v>
      </c>
      <c r="C60" s="82" t="s">
        <v>42</v>
      </c>
      <c r="D60" s="81">
        <v>2</v>
      </c>
      <c r="E60" s="37">
        <v>0</v>
      </c>
      <c r="F60" s="37">
        <f t="shared" ref="F60" si="10">D60*E60</f>
        <v>0</v>
      </c>
    </row>
    <row r="61" spans="1:6">
      <c r="B61" s="105"/>
      <c r="E61" s="232"/>
      <c r="F61" s="125"/>
    </row>
    <row r="62" spans="1:6" ht="13">
      <c r="A62" s="213" t="s">
        <v>455</v>
      </c>
      <c r="B62" s="214" t="s">
        <v>457</v>
      </c>
    </row>
    <row r="63" spans="1:6" ht="145" customHeight="1">
      <c r="B63" s="105" t="s">
        <v>463</v>
      </c>
      <c r="C63" s="82" t="s">
        <v>42</v>
      </c>
      <c r="D63" s="81">
        <v>2</v>
      </c>
      <c r="E63" s="37">
        <v>0</v>
      </c>
      <c r="F63" s="37">
        <f t="shared" ref="F63" si="11">D63*E63</f>
        <v>0</v>
      </c>
    </row>
    <row r="64" spans="1:6" ht="13">
      <c r="B64" s="215"/>
      <c r="E64" s="125"/>
      <c r="F64" s="125"/>
    </row>
    <row r="65" spans="1:6" ht="13">
      <c r="A65" s="213" t="s">
        <v>41</v>
      </c>
      <c r="B65" s="214" t="s">
        <v>464</v>
      </c>
      <c r="E65" s="125"/>
      <c r="F65" s="125"/>
    </row>
    <row r="66" spans="1:6" ht="106.5" customHeight="1">
      <c r="B66" s="105" t="s">
        <v>467</v>
      </c>
      <c r="C66" s="82" t="s">
        <v>42</v>
      </c>
      <c r="D66" s="81">
        <v>8</v>
      </c>
      <c r="E66" s="37">
        <v>0</v>
      </c>
      <c r="F66" s="37">
        <f t="shared" ref="F66" si="12">D66*E66</f>
        <v>0</v>
      </c>
    </row>
    <row r="67" spans="1:6">
      <c r="B67" s="105"/>
      <c r="E67" s="125"/>
      <c r="F67" s="125"/>
    </row>
    <row r="68" spans="1:6" ht="13">
      <c r="A68" s="213" t="s">
        <v>191</v>
      </c>
      <c r="B68" s="214" t="s">
        <v>465</v>
      </c>
      <c r="E68" s="125"/>
      <c r="F68" s="125"/>
    </row>
    <row r="69" spans="1:6" ht="102.5" customHeight="1">
      <c r="A69" s="213"/>
      <c r="B69" s="105" t="s">
        <v>466</v>
      </c>
      <c r="C69" s="82" t="s">
        <v>42</v>
      </c>
      <c r="D69" s="81">
        <v>8</v>
      </c>
      <c r="E69" s="37">
        <v>0</v>
      </c>
      <c r="F69" s="37">
        <f t="shared" ref="F69" si="13">D69*E69</f>
        <v>0</v>
      </c>
    </row>
    <row r="70" spans="1:6">
      <c r="A70" s="213"/>
      <c r="B70" s="105"/>
      <c r="E70" s="125"/>
      <c r="F70" s="125"/>
    </row>
    <row r="71" spans="1:6" ht="13">
      <c r="A71" s="213" t="s">
        <v>162</v>
      </c>
      <c r="B71" s="214" t="s">
        <v>473</v>
      </c>
      <c r="E71" s="125"/>
      <c r="F71" s="125"/>
    </row>
    <row r="72" spans="1:6" ht="92.5" customHeight="1">
      <c r="B72" s="105" t="s">
        <v>468</v>
      </c>
      <c r="C72" s="82" t="s">
        <v>42</v>
      </c>
      <c r="D72" s="81">
        <v>2</v>
      </c>
      <c r="E72" s="37">
        <v>0</v>
      </c>
      <c r="F72" s="37">
        <f t="shared" ref="F72" si="14">D72*E72</f>
        <v>0</v>
      </c>
    </row>
    <row r="73" spans="1:6">
      <c r="B73" s="105"/>
      <c r="E73" s="37"/>
      <c r="F73" s="37"/>
    </row>
    <row r="74" spans="1:6" ht="13">
      <c r="A74" s="213" t="s">
        <v>164</v>
      </c>
      <c r="B74" s="214" t="s">
        <v>469</v>
      </c>
      <c r="E74" s="37"/>
      <c r="F74" s="37"/>
    </row>
    <row r="75" spans="1:6" ht="92.5" customHeight="1">
      <c r="B75" s="105" t="s">
        <v>470</v>
      </c>
      <c r="C75" s="82" t="s">
        <v>42</v>
      </c>
      <c r="D75" s="81">
        <v>1</v>
      </c>
      <c r="E75" s="37">
        <v>0</v>
      </c>
      <c r="F75" s="37">
        <f t="shared" ref="F75" si="15">D75*E75</f>
        <v>0</v>
      </c>
    </row>
    <row r="76" spans="1:6">
      <c r="B76" s="105"/>
      <c r="E76" s="125"/>
      <c r="F76" s="125"/>
    </row>
    <row r="77" spans="1:6" ht="13">
      <c r="A77" s="213" t="s">
        <v>192</v>
      </c>
      <c r="B77" s="214" t="s">
        <v>471</v>
      </c>
      <c r="E77" s="125"/>
      <c r="F77" s="125"/>
    </row>
    <row r="78" spans="1:6" ht="151.5" customHeight="1">
      <c r="B78" s="105" t="s">
        <v>472</v>
      </c>
      <c r="C78" s="82" t="s">
        <v>42</v>
      </c>
      <c r="D78" s="81">
        <v>1</v>
      </c>
      <c r="E78" s="37">
        <v>0</v>
      </c>
      <c r="F78" s="37">
        <f>D78*E78</f>
        <v>0</v>
      </c>
    </row>
    <row r="79" spans="1:6">
      <c r="B79" s="105"/>
      <c r="E79" s="37"/>
      <c r="F79" s="37"/>
    </row>
    <row r="80" spans="1:6" ht="13">
      <c r="A80" s="213" t="s">
        <v>193</v>
      </c>
      <c r="B80" s="214" t="s">
        <v>502</v>
      </c>
      <c r="E80" s="37"/>
      <c r="F80" s="37"/>
    </row>
    <row r="81" spans="1:6" ht="100.5">
      <c r="A81" s="58"/>
      <c r="B81" s="105" t="s">
        <v>503</v>
      </c>
      <c r="C81" s="82" t="s">
        <v>42</v>
      </c>
      <c r="D81" s="81">
        <v>1</v>
      </c>
      <c r="E81" s="37">
        <v>0</v>
      </c>
      <c r="F81" s="37">
        <f>D81*E81</f>
        <v>0</v>
      </c>
    </row>
    <row r="82" spans="1:6">
      <c r="A82" s="58"/>
      <c r="B82" s="105"/>
      <c r="C82" s="36"/>
      <c r="D82" s="31"/>
    </row>
    <row r="83" spans="1:6" ht="15.5">
      <c r="A83" s="6" t="s">
        <v>191</v>
      </c>
      <c r="B83" s="8" t="s">
        <v>135</v>
      </c>
      <c r="C83" s="84"/>
      <c r="D83" s="83"/>
      <c r="E83" s="288"/>
      <c r="F83" s="289">
        <f>SUM(F29:F81)</f>
        <v>0</v>
      </c>
    </row>
  </sheetData>
  <mergeCells count="14">
    <mergeCell ref="A16:F16"/>
    <mergeCell ref="A10:F10"/>
    <mergeCell ref="A11:F11"/>
    <mergeCell ref="A12:F12"/>
    <mergeCell ref="A13:F13"/>
    <mergeCell ref="A14:F14"/>
    <mergeCell ref="A15:F15"/>
    <mergeCell ref="A9:F9"/>
    <mergeCell ref="A3:F3"/>
    <mergeCell ref="A4:F4"/>
    <mergeCell ref="A6:F6"/>
    <mergeCell ref="A7:F7"/>
    <mergeCell ref="A8:F8"/>
    <mergeCell ref="A5:E5"/>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oddHeader>
    <oddFooter xml:space="preserve">&amp;L_______________________________________________________________________________________
</oddFooter>
  </headerFooter>
  <rowBreaks count="4" manualBreakCount="4">
    <brk id="17" max="16383" man="1"/>
    <brk id="37" max="16383" man="1"/>
    <brk id="52" max="16383" man="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Zeros="0" view="pageLayout" zoomScaleNormal="100" zoomScaleSheetLayoutView="100" workbookViewId="0">
      <selection activeCell="B34" sqref="B34:E34"/>
    </sheetView>
  </sheetViews>
  <sheetFormatPr defaultColWidth="9.1796875" defaultRowHeight="11.5"/>
  <cols>
    <col min="1" max="2" width="8" style="63" customWidth="1"/>
    <col min="3" max="3" width="36.36328125" style="63" customWidth="1"/>
    <col min="4" max="4" width="6.54296875" style="63" customWidth="1"/>
    <col min="5" max="5" width="15.81640625" style="63" customWidth="1"/>
    <col min="6" max="6" width="9.36328125" style="63" customWidth="1"/>
    <col min="7" max="7" width="11.7265625" style="63" customWidth="1"/>
    <col min="8" max="16384" width="9.1796875" style="63"/>
  </cols>
  <sheetData>
    <row r="1" spans="1:5">
      <c r="B1" s="72"/>
    </row>
    <row r="2" spans="1:5" ht="18">
      <c r="A2" s="74" t="s">
        <v>127</v>
      </c>
      <c r="B2" s="73" t="s">
        <v>126</v>
      </c>
      <c r="C2" s="73"/>
    </row>
    <row r="3" spans="1:5">
      <c r="B3" s="72"/>
      <c r="C3" s="72"/>
    </row>
    <row r="4" spans="1:5" ht="27.75" customHeight="1">
      <c r="A4" s="64"/>
      <c r="B4" s="308" t="s">
        <v>125</v>
      </c>
      <c r="C4" s="309"/>
      <c r="D4" s="309"/>
      <c r="E4" s="309"/>
    </row>
    <row r="5" spans="1:5" ht="40.5" customHeight="1">
      <c r="A5" s="64"/>
      <c r="B5" s="308" t="s">
        <v>132</v>
      </c>
      <c r="C5" s="309"/>
      <c r="D5" s="309"/>
      <c r="E5" s="309"/>
    </row>
    <row r="6" spans="1:5" ht="25.5" customHeight="1">
      <c r="A6" s="64"/>
      <c r="B6" s="312" t="s">
        <v>124</v>
      </c>
      <c r="C6" s="313"/>
      <c r="D6" s="313"/>
      <c r="E6" s="313"/>
    </row>
    <row r="7" spans="1:5" ht="29.25" customHeight="1">
      <c r="A7" s="64"/>
      <c r="B7" s="306" t="s">
        <v>123</v>
      </c>
      <c r="C7" s="307"/>
      <c r="D7" s="307"/>
      <c r="E7" s="307"/>
    </row>
    <row r="8" spans="1:5" ht="57" customHeight="1">
      <c r="A8" s="64"/>
      <c r="B8" s="306" t="s">
        <v>122</v>
      </c>
      <c r="C8" s="307"/>
      <c r="D8" s="307"/>
      <c r="E8" s="307"/>
    </row>
    <row r="9" spans="1:5" ht="26.25" customHeight="1">
      <c r="A9" s="64"/>
      <c r="B9" s="306" t="s">
        <v>121</v>
      </c>
      <c r="C9" s="307"/>
      <c r="D9" s="307"/>
      <c r="E9" s="307"/>
    </row>
    <row r="10" spans="1:5" ht="39" customHeight="1">
      <c r="A10" s="64"/>
      <c r="B10" s="306" t="s">
        <v>120</v>
      </c>
      <c r="C10" s="307"/>
      <c r="D10" s="307"/>
      <c r="E10" s="307"/>
    </row>
    <row r="11" spans="1:5" ht="41.25" customHeight="1">
      <c r="A11" s="64"/>
      <c r="B11" s="306" t="s">
        <v>119</v>
      </c>
      <c r="C11" s="307"/>
      <c r="D11" s="307"/>
      <c r="E11" s="307"/>
    </row>
    <row r="12" spans="1:5" ht="42" customHeight="1">
      <c r="A12" s="64"/>
      <c r="B12" s="306" t="s">
        <v>118</v>
      </c>
      <c r="C12" s="307"/>
      <c r="D12" s="307"/>
      <c r="E12" s="307"/>
    </row>
    <row r="13" spans="1:5" ht="49.5" customHeight="1">
      <c r="A13" s="64"/>
      <c r="B13" s="306" t="s">
        <v>117</v>
      </c>
      <c r="C13" s="307"/>
      <c r="D13" s="307"/>
      <c r="E13" s="307"/>
    </row>
    <row r="14" spans="1:5" ht="58.5" customHeight="1">
      <c r="A14" s="64"/>
      <c r="B14" s="306" t="s">
        <v>128</v>
      </c>
      <c r="C14" s="307"/>
      <c r="D14" s="307"/>
      <c r="E14" s="307"/>
    </row>
    <row r="15" spans="1:5" ht="57" customHeight="1">
      <c r="A15" s="64"/>
      <c r="B15" s="306" t="s">
        <v>116</v>
      </c>
      <c r="C15" s="307"/>
      <c r="D15" s="307"/>
      <c r="E15" s="307"/>
    </row>
    <row r="16" spans="1:5" ht="12.5">
      <c r="A16" s="64"/>
      <c r="B16" s="66"/>
      <c r="C16" s="65"/>
      <c r="D16" s="66"/>
      <c r="E16" s="66"/>
    </row>
    <row r="17" spans="1:5" ht="13">
      <c r="A17" s="64"/>
      <c r="B17" s="310" t="s">
        <v>115</v>
      </c>
      <c r="C17" s="309"/>
      <c r="D17" s="309"/>
      <c r="E17" s="309"/>
    </row>
    <row r="18" spans="1:5" ht="38.25" customHeight="1">
      <c r="A18" s="64"/>
      <c r="B18" s="308" t="s">
        <v>114</v>
      </c>
      <c r="C18" s="309"/>
      <c r="D18" s="309"/>
      <c r="E18" s="309"/>
    </row>
    <row r="19" spans="1:5" ht="55.5" customHeight="1">
      <c r="A19" s="64"/>
      <c r="B19" s="306" t="s">
        <v>129</v>
      </c>
      <c r="C19" s="307"/>
      <c r="D19" s="307"/>
      <c r="E19" s="307"/>
    </row>
    <row r="20" spans="1:5" ht="25.5" customHeight="1">
      <c r="A20" s="64"/>
      <c r="B20" s="308" t="s">
        <v>113</v>
      </c>
      <c r="C20" s="309"/>
      <c r="D20" s="309"/>
      <c r="E20" s="309"/>
    </row>
    <row r="21" spans="1:5" ht="39" customHeight="1">
      <c r="A21" s="64"/>
      <c r="B21" s="306" t="s">
        <v>112</v>
      </c>
      <c r="C21" s="307"/>
      <c r="D21" s="307"/>
      <c r="E21" s="307"/>
    </row>
    <row r="22" spans="1:5" ht="12.5">
      <c r="A22" s="64"/>
      <c r="B22" s="66"/>
      <c r="C22" s="65"/>
      <c r="D22" s="66"/>
      <c r="E22" s="66"/>
    </row>
    <row r="23" spans="1:5" ht="13">
      <c r="A23" s="64"/>
      <c r="B23" s="310" t="s">
        <v>111</v>
      </c>
      <c r="C23" s="309"/>
      <c r="D23" s="309"/>
      <c r="E23" s="309"/>
    </row>
    <row r="24" spans="1:5" ht="12.75" customHeight="1">
      <c r="A24" s="64"/>
      <c r="B24" s="308" t="s">
        <v>110</v>
      </c>
      <c r="C24" s="309"/>
      <c r="D24" s="309"/>
      <c r="E24" s="309"/>
    </row>
    <row r="25" spans="1:5" ht="44.25" customHeight="1">
      <c r="A25" s="64"/>
      <c r="B25" s="306" t="s">
        <v>130</v>
      </c>
      <c r="C25" s="307"/>
      <c r="D25" s="307"/>
      <c r="E25" s="307"/>
    </row>
    <row r="26" spans="1:5" ht="13">
      <c r="A26" s="64"/>
      <c r="B26" s="310" t="s">
        <v>109</v>
      </c>
      <c r="C26" s="309"/>
      <c r="D26" s="65"/>
      <c r="E26" s="66"/>
    </row>
    <row r="27" spans="1:5" ht="26.25" customHeight="1">
      <c r="A27" s="64"/>
      <c r="B27" s="308" t="s">
        <v>108</v>
      </c>
      <c r="C27" s="309"/>
      <c r="D27" s="309"/>
      <c r="E27" s="309"/>
    </row>
    <row r="28" spans="1:5" ht="26.25" customHeight="1">
      <c r="A28" s="64"/>
      <c r="B28" s="308" t="s">
        <v>107</v>
      </c>
      <c r="C28" s="309"/>
      <c r="D28" s="309"/>
      <c r="E28" s="309"/>
    </row>
    <row r="29" spans="1:5" ht="38.25" customHeight="1">
      <c r="A29" s="64"/>
      <c r="B29" s="308" t="s">
        <v>133</v>
      </c>
      <c r="C29" s="309"/>
      <c r="D29" s="309"/>
      <c r="E29" s="309"/>
    </row>
    <row r="30" spans="1:5" ht="25.5" customHeight="1">
      <c r="A30" s="64"/>
      <c r="B30" s="308" t="s">
        <v>106</v>
      </c>
      <c r="C30" s="309"/>
      <c r="D30" s="309"/>
      <c r="E30" s="309"/>
    </row>
    <row r="31" spans="1:5" ht="12.5">
      <c r="A31" s="64"/>
      <c r="B31" s="308" t="s">
        <v>105</v>
      </c>
      <c r="C31" s="309"/>
      <c r="D31" s="309"/>
      <c r="E31" s="309"/>
    </row>
    <row r="32" spans="1:5" ht="13">
      <c r="A32" s="64"/>
      <c r="B32" s="66"/>
      <c r="C32" s="66"/>
      <c r="D32" s="71"/>
      <c r="E32" s="66"/>
    </row>
    <row r="33" spans="1:5" ht="13">
      <c r="A33" s="64"/>
      <c r="B33" s="66"/>
      <c r="C33" s="70" t="s">
        <v>104</v>
      </c>
      <c r="D33" s="65"/>
      <c r="E33" s="66"/>
    </row>
    <row r="34" spans="1:5" ht="38.25" customHeight="1">
      <c r="A34" s="64"/>
      <c r="B34" s="308" t="s">
        <v>103</v>
      </c>
      <c r="C34" s="309"/>
      <c r="D34" s="309"/>
      <c r="E34" s="309"/>
    </row>
    <row r="35" spans="1:5" ht="25.5" customHeight="1">
      <c r="A35" s="64"/>
      <c r="B35" s="308" t="s">
        <v>102</v>
      </c>
      <c r="C35" s="309"/>
      <c r="D35" s="309"/>
      <c r="E35" s="309"/>
    </row>
    <row r="36" spans="1:5" ht="43.5" customHeight="1">
      <c r="A36" s="64"/>
      <c r="B36" s="306" t="s">
        <v>101</v>
      </c>
      <c r="C36" s="307"/>
      <c r="D36" s="307"/>
      <c r="E36" s="307"/>
    </row>
    <row r="37" spans="1:5" ht="12.5">
      <c r="A37" s="64"/>
      <c r="B37" s="66"/>
      <c r="C37" s="66"/>
      <c r="D37" s="65"/>
      <c r="E37" s="66"/>
    </row>
    <row r="38" spans="1:5" ht="13">
      <c r="A38" s="64"/>
      <c r="B38" s="66"/>
      <c r="C38" s="70" t="s">
        <v>100</v>
      </c>
      <c r="D38" s="66"/>
      <c r="E38" s="66"/>
    </row>
    <row r="39" spans="1:5" ht="25.5" customHeight="1">
      <c r="A39" s="64"/>
      <c r="B39" s="308" t="s">
        <v>99</v>
      </c>
      <c r="C39" s="309"/>
      <c r="D39" s="309"/>
      <c r="E39" s="309"/>
    </row>
    <row r="40" spans="1:5" ht="66" customHeight="1">
      <c r="A40" s="64"/>
      <c r="B40" s="308" t="s">
        <v>98</v>
      </c>
      <c r="C40" s="309"/>
      <c r="D40" s="309"/>
      <c r="E40" s="309"/>
    </row>
    <row r="41" spans="1:5" ht="13">
      <c r="A41" s="64"/>
      <c r="B41" s="66"/>
      <c r="C41" s="70"/>
      <c r="D41" s="65"/>
      <c r="E41" s="66"/>
    </row>
    <row r="42" spans="1:5" ht="18" customHeight="1">
      <c r="A42" s="64"/>
      <c r="B42" s="66"/>
      <c r="C42" s="69" t="s">
        <v>97</v>
      </c>
      <c r="D42" s="65"/>
      <c r="E42" s="66"/>
    </row>
    <row r="43" spans="1:5" ht="55.5" customHeight="1">
      <c r="A43" s="64"/>
      <c r="B43" s="306" t="s">
        <v>96</v>
      </c>
      <c r="C43" s="307"/>
      <c r="D43" s="307"/>
      <c r="E43" s="307"/>
    </row>
    <row r="44" spans="1:5" ht="38.25" customHeight="1">
      <c r="A44" s="64"/>
      <c r="B44" s="308" t="s">
        <v>95</v>
      </c>
      <c r="C44" s="309"/>
      <c r="D44" s="309"/>
      <c r="E44" s="309"/>
    </row>
    <row r="45" spans="1:5" ht="25.5" customHeight="1">
      <c r="A45" s="64"/>
      <c r="B45" s="308" t="s">
        <v>94</v>
      </c>
      <c r="C45" s="309"/>
      <c r="D45" s="309"/>
      <c r="E45" s="309"/>
    </row>
    <row r="46" spans="1:5" ht="12.5">
      <c r="A46" s="64"/>
      <c r="B46" s="66"/>
      <c r="C46" s="66"/>
      <c r="D46" s="65"/>
      <c r="E46" s="66"/>
    </row>
    <row r="47" spans="1:5" ht="18" customHeight="1">
      <c r="A47" s="64"/>
      <c r="B47" s="66"/>
      <c r="C47" s="69" t="s">
        <v>93</v>
      </c>
      <c r="D47" s="66"/>
      <c r="E47" s="66"/>
    </row>
    <row r="48" spans="1:5" ht="25.5" customHeight="1">
      <c r="A48" s="64"/>
      <c r="B48" s="311" t="s">
        <v>92</v>
      </c>
      <c r="C48" s="309"/>
      <c r="D48" s="309"/>
      <c r="E48" s="309"/>
    </row>
    <row r="49" spans="1:5" ht="39" customHeight="1">
      <c r="A49" s="64"/>
      <c r="B49" s="308" t="s">
        <v>91</v>
      </c>
      <c r="C49" s="309"/>
      <c r="D49" s="309"/>
      <c r="E49" s="309"/>
    </row>
    <row r="50" spans="1:5" ht="12.5">
      <c r="A50" s="64"/>
      <c r="B50" s="66"/>
      <c r="C50" s="66"/>
      <c r="D50" s="65"/>
      <c r="E50" s="66"/>
    </row>
    <row r="51" spans="1:5" ht="18.75" customHeight="1">
      <c r="A51" s="64"/>
      <c r="B51" s="66"/>
      <c r="C51" s="69" t="s">
        <v>90</v>
      </c>
      <c r="D51" s="65"/>
      <c r="E51" s="66"/>
    </row>
    <row r="52" spans="1:5" ht="108" customHeight="1">
      <c r="A52" s="64"/>
      <c r="B52" s="306" t="s">
        <v>131</v>
      </c>
      <c r="C52" s="307"/>
      <c r="D52" s="307"/>
      <c r="E52" s="307"/>
    </row>
    <row r="53" spans="1:5" ht="42.75" customHeight="1">
      <c r="A53" s="64"/>
      <c r="B53" s="306" t="s">
        <v>89</v>
      </c>
      <c r="C53" s="307"/>
      <c r="D53" s="307"/>
      <c r="E53" s="307"/>
    </row>
    <row r="54" spans="1:5" ht="10.5" customHeight="1">
      <c r="A54" s="64"/>
      <c r="B54" s="68"/>
      <c r="C54" s="67"/>
      <c r="D54" s="67"/>
      <c r="E54" s="67"/>
    </row>
    <row r="55" spans="1:5" ht="17.25" customHeight="1">
      <c r="A55" s="64"/>
      <c r="B55" s="68"/>
      <c r="C55" s="69" t="s">
        <v>88</v>
      </c>
      <c r="D55" s="67"/>
      <c r="E55" s="67"/>
    </row>
    <row r="56" spans="1:5" ht="82.5" customHeight="1">
      <c r="A56" s="64"/>
      <c r="B56" s="306" t="s">
        <v>520</v>
      </c>
      <c r="C56" s="307"/>
      <c r="D56" s="307"/>
      <c r="E56" s="307"/>
    </row>
    <row r="57" spans="1:5" ht="9" customHeight="1">
      <c r="A57" s="64"/>
      <c r="B57" s="66"/>
      <c r="C57" s="66"/>
      <c r="D57" s="70"/>
      <c r="E57" s="66"/>
    </row>
    <row r="58" spans="1:5" ht="19.5" customHeight="1">
      <c r="A58" s="64"/>
      <c r="B58" s="66"/>
      <c r="C58" s="69" t="s">
        <v>87</v>
      </c>
      <c r="D58" s="65"/>
      <c r="E58" s="66"/>
    </row>
    <row r="59" spans="1:5" ht="28.5" customHeight="1">
      <c r="A59" s="64"/>
      <c r="B59" s="306" t="s">
        <v>86</v>
      </c>
      <c r="C59" s="307"/>
      <c r="D59" s="307"/>
      <c r="E59" s="307"/>
    </row>
    <row r="60" spans="1:5" ht="26.25" customHeight="1">
      <c r="A60" s="64"/>
      <c r="B60" s="306" t="s">
        <v>85</v>
      </c>
      <c r="C60" s="307"/>
      <c r="D60" s="307"/>
      <c r="E60" s="307"/>
    </row>
    <row r="61" spans="1:5" ht="25.5" customHeight="1">
      <c r="A61" s="64"/>
      <c r="B61" s="306" t="s">
        <v>84</v>
      </c>
      <c r="C61" s="307"/>
      <c r="D61" s="307"/>
      <c r="E61" s="307"/>
    </row>
    <row r="62" spans="1:5" ht="26.25" customHeight="1">
      <c r="A62" s="64"/>
      <c r="B62" s="306" t="s">
        <v>83</v>
      </c>
      <c r="C62" s="307"/>
      <c r="D62" s="307"/>
      <c r="E62" s="307"/>
    </row>
    <row r="63" spans="1:5" ht="12.5">
      <c r="A63" s="64"/>
      <c r="B63" s="308" t="s">
        <v>82</v>
      </c>
      <c r="C63" s="309"/>
      <c r="D63" s="309"/>
      <c r="E63" s="309"/>
    </row>
    <row r="64" spans="1:5" ht="12.5">
      <c r="A64" s="64"/>
      <c r="B64" s="308" t="s">
        <v>81</v>
      </c>
      <c r="C64" s="309"/>
      <c r="D64" s="309"/>
      <c r="E64" s="309"/>
    </row>
    <row r="65" spans="1:5" ht="12.5">
      <c r="A65" s="64"/>
      <c r="B65" s="308" t="s">
        <v>80</v>
      </c>
      <c r="C65" s="309"/>
      <c r="D65" s="309"/>
      <c r="E65" s="309"/>
    </row>
    <row r="66" spans="1:5" ht="25.5" customHeight="1">
      <c r="A66" s="64"/>
      <c r="B66" s="308" t="s">
        <v>79</v>
      </c>
      <c r="C66" s="309"/>
      <c r="D66" s="309"/>
      <c r="E66" s="309"/>
    </row>
    <row r="67" spans="1:5" ht="26.25" customHeight="1">
      <c r="A67" s="64"/>
      <c r="B67" s="308" t="s">
        <v>78</v>
      </c>
      <c r="C67" s="309"/>
      <c r="D67" s="309"/>
      <c r="E67" s="309"/>
    </row>
    <row r="68" spans="1:5" ht="12.5">
      <c r="A68" s="64"/>
      <c r="B68" s="66"/>
      <c r="C68" s="66"/>
      <c r="D68" s="65"/>
      <c r="E68" s="66"/>
    </row>
    <row r="69" spans="1:5" ht="12.5">
      <c r="A69" s="64"/>
      <c r="B69" s="66"/>
      <c r="C69" s="66"/>
      <c r="D69" s="65"/>
      <c r="E69" s="66"/>
    </row>
    <row r="70" spans="1:5" ht="12.5">
      <c r="A70" s="64"/>
      <c r="B70" s="66"/>
      <c r="C70" s="66"/>
      <c r="D70" s="65"/>
      <c r="E70" s="66"/>
    </row>
    <row r="71" spans="1:5" ht="12.5">
      <c r="A71" s="64"/>
      <c r="B71" s="66"/>
      <c r="C71" s="66"/>
      <c r="D71" s="65"/>
      <c r="E71" s="66"/>
    </row>
    <row r="72" spans="1:5" ht="12.5">
      <c r="A72" s="64"/>
      <c r="B72" s="66"/>
      <c r="C72" s="66"/>
      <c r="D72" s="65"/>
      <c r="E72" s="66"/>
    </row>
    <row r="73" spans="1:5" ht="12.5">
      <c r="A73" s="64"/>
      <c r="B73" s="64"/>
      <c r="C73" s="65"/>
      <c r="D73" s="64"/>
      <c r="E73" s="64"/>
    </row>
  </sheetData>
  <mergeCells count="48">
    <mergeCell ref="B4:E4"/>
    <mergeCell ref="B5:E5"/>
    <mergeCell ref="B6:E6"/>
    <mergeCell ref="B7:E7"/>
    <mergeCell ref="B8:E8"/>
    <mergeCell ref="B9:E9"/>
    <mergeCell ref="B10:E10"/>
    <mergeCell ref="B11:E11"/>
    <mergeCell ref="B12:E12"/>
    <mergeCell ref="B13:E13"/>
    <mergeCell ref="B14:E14"/>
    <mergeCell ref="B15:E15"/>
    <mergeCell ref="B17:E17"/>
    <mergeCell ref="B18:E18"/>
    <mergeCell ref="B19:E19"/>
    <mergeCell ref="B20:E20"/>
    <mergeCell ref="B21:E21"/>
    <mergeCell ref="B23:E23"/>
    <mergeCell ref="B24:E24"/>
    <mergeCell ref="B25:E25"/>
    <mergeCell ref="B26:C26"/>
    <mergeCell ref="B27:E27"/>
    <mergeCell ref="B28:E28"/>
    <mergeCell ref="B29:E29"/>
    <mergeCell ref="B49:E49"/>
    <mergeCell ref="B30:E30"/>
    <mergeCell ref="B31:E31"/>
    <mergeCell ref="B34:E34"/>
    <mergeCell ref="B35:E35"/>
    <mergeCell ref="B36:E36"/>
    <mergeCell ref="B39:E39"/>
    <mergeCell ref="B40:E40"/>
    <mergeCell ref="B43:E43"/>
    <mergeCell ref="B44:E44"/>
    <mergeCell ref="B45:E45"/>
    <mergeCell ref="B48:E48"/>
    <mergeCell ref="B67:E67"/>
    <mergeCell ref="B61:E61"/>
    <mergeCell ref="B62:E62"/>
    <mergeCell ref="B63:E63"/>
    <mergeCell ref="B64:E64"/>
    <mergeCell ref="B65:E65"/>
    <mergeCell ref="B66:E66"/>
    <mergeCell ref="B52:E52"/>
    <mergeCell ref="B53:E53"/>
    <mergeCell ref="B56:E56"/>
    <mergeCell ref="B59:E59"/>
    <mergeCell ref="B60:E60"/>
  </mergeCells>
  <pageMargins left="0.78740157480314965" right="0" top="0.98425196850393704" bottom="0.98425196850393704" header="0.39370078740157483" footer="0.31496062992125984"/>
  <pageSetup paperSize="9" orientation="portrait" horizontalDpi="4294967293" r:id="rId1"/>
  <headerFooter alignWithMargins="0">
    <oddHeader>&amp;Linvestitori: Agencija za komercijalnu djelatnost d.o.o.
građevina: Poslovni prostor, Savska 28, 1.kat&amp;C
_______________________________________________________________________________________</oddHeader>
    <oddFooter xml:space="preserve">&amp;L_______________________________________________________________________________________
</oddFooter>
  </headerFooter>
  <rowBreaks count="2" manualBreakCount="2">
    <brk id="15" max="16383" man="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79"/>
  <sheetViews>
    <sheetView view="pageLayout" topLeftCell="A52" zoomScaleNormal="100" zoomScaleSheetLayoutView="100" workbookViewId="0">
      <selection activeCell="F59" sqref="F59"/>
    </sheetView>
  </sheetViews>
  <sheetFormatPr defaultColWidth="8.81640625" defaultRowHeight="12.5"/>
  <cols>
    <col min="1" max="1" width="7.26953125" style="18" customWidth="1"/>
    <col min="2" max="2" width="44.36328125" style="18" customWidth="1"/>
    <col min="3" max="3" width="8.81640625" style="18" customWidth="1"/>
    <col min="4" max="4" width="9" style="18" customWidth="1"/>
    <col min="5" max="5" width="9" style="37" customWidth="1"/>
    <col min="6" max="6" width="11.1796875" style="37" customWidth="1"/>
    <col min="7" max="16384" width="8.81640625" style="18"/>
  </cols>
  <sheetData>
    <row r="2" spans="1:6" s="23" customFormat="1" ht="18">
      <c r="A2" s="23" t="s">
        <v>36</v>
      </c>
      <c r="B2" s="23" t="s">
        <v>66</v>
      </c>
      <c r="E2" s="122"/>
      <c r="F2" s="122"/>
    </row>
    <row r="3" spans="1:6" s="23" customFormat="1" ht="18">
      <c r="E3" s="122"/>
      <c r="F3" s="122"/>
    </row>
    <row r="4" spans="1:6" s="23" customFormat="1" ht="18">
      <c r="A4" s="16" t="s">
        <v>5</v>
      </c>
      <c r="B4" s="17"/>
      <c r="C4" s="17"/>
      <c r="D4" s="18"/>
      <c r="E4" s="37"/>
      <c r="F4" s="37"/>
    </row>
    <row r="5" spans="1:6" s="23" customFormat="1" ht="18">
      <c r="A5" s="16"/>
      <c r="B5" s="17"/>
      <c r="C5" s="17"/>
      <c r="D5" s="18"/>
      <c r="E5" s="37"/>
      <c r="F5" s="37"/>
    </row>
    <row r="6" spans="1:6" s="23" customFormat="1" ht="18">
      <c r="A6" s="315" t="s">
        <v>67</v>
      </c>
      <c r="B6" s="315"/>
      <c r="C6" s="315"/>
      <c r="D6" s="315"/>
      <c r="E6" s="315"/>
      <c r="F6" s="315"/>
    </row>
    <row r="7" spans="1:6" s="23" customFormat="1" ht="18">
      <c r="A7" s="315"/>
      <c r="B7" s="315"/>
      <c r="C7" s="315"/>
      <c r="D7" s="315"/>
      <c r="E7" s="315"/>
      <c r="F7" s="315"/>
    </row>
    <row r="8" spans="1:6" s="23" customFormat="1" ht="3.75" customHeight="1">
      <c r="A8" s="315"/>
      <c r="B8" s="315"/>
      <c r="C8" s="315"/>
      <c r="D8" s="315"/>
      <c r="E8" s="315"/>
      <c r="F8" s="315"/>
    </row>
    <row r="9" spans="1:6" s="23" customFormat="1" ht="18">
      <c r="A9" s="20"/>
      <c r="B9" s="22"/>
      <c r="C9" s="22"/>
      <c r="D9" s="22"/>
      <c r="E9" s="123"/>
      <c r="F9" s="123"/>
    </row>
    <row r="10" spans="1:6" s="23" customFormat="1" ht="18">
      <c r="A10" s="315" t="s">
        <v>68</v>
      </c>
      <c r="B10" s="315"/>
      <c r="C10" s="315"/>
      <c r="D10" s="315"/>
      <c r="E10" s="315"/>
      <c r="F10" s="315"/>
    </row>
    <row r="11" spans="1:6" s="23" customFormat="1" ht="36.75" customHeight="1">
      <c r="A11" s="315"/>
      <c r="B11" s="315"/>
      <c r="C11" s="315"/>
      <c r="D11" s="315"/>
      <c r="E11" s="315"/>
      <c r="F11" s="315"/>
    </row>
    <row r="12" spans="1:6" s="23" customFormat="1" ht="18">
      <c r="A12" s="315" t="s">
        <v>69</v>
      </c>
      <c r="B12" s="315"/>
      <c r="C12" s="315"/>
      <c r="D12" s="315"/>
      <c r="E12" s="315"/>
      <c r="F12" s="315"/>
    </row>
    <row r="13" spans="1:6" s="23" customFormat="1" ht="9.75" customHeight="1">
      <c r="A13" s="315"/>
      <c r="B13" s="315"/>
      <c r="C13" s="315"/>
      <c r="D13" s="315"/>
      <c r="E13" s="315"/>
      <c r="F13" s="315"/>
    </row>
    <row r="14" spans="1:6" s="23" customFormat="1" ht="18">
      <c r="A14" s="315" t="s">
        <v>70</v>
      </c>
      <c r="B14" s="315"/>
      <c r="C14" s="315"/>
      <c r="D14" s="315"/>
      <c r="E14" s="315"/>
      <c r="F14" s="315"/>
    </row>
    <row r="15" spans="1:6" s="23" customFormat="1" ht="52.25" customHeight="1">
      <c r="A15" s="315"/>
      <c r="B15" s="315"/>
      <c r="C15" s="315"/>
      <c r="D15" s="315"/>
      <c r="E15" s="315"/>
      <c r="F15" s="315"/>
    </row>
    <row r="16" spans="1:6" s="23" customFormat="1" ht="18">
      <c r="A16" s="315" t="s">
        <v>71</v>
      </c>
      <c r="B16" s="315"/>
      <c r="C16" s="315"/>
      <c r="D16" s="315"/>
      <c r="E16" s="315"/>
      <c r="F16" s="315"/>
    </row>
    <row r="17" spans="1:6" s="23" customFormat="1" ht="18">
      <c r="A17" s="315"/>
      <c r="B17" s="315"/>
      <c r="C17" s="315"/>
      <c r="D17" s="315"/>
      <c r="E17" s="315"/>
      <c r="F17" s="315"/>
    </row>
    <row r="18" spans="1:6" s="23" customFormat="1" ht="53.65" customHeight="1">
      <c r="A18" s="315"/>
      <c r="B18" s="315"/>
      <c r="C18" s="315"/>
      <c r="D18" s="315"/>
      <c r="E18" s="315"/>
      <c r="F18" s="315"/>
    </row>
    <row r="19" spans="1:6" s="23" customFormat="1" ht="18">
      <c r="A19" s="20"/>
      <c r="B19" s="22"/>
      <c r="C19" s="22"/>
      <c r="D19" s="22"/>
      <c r="E19" s="123"/>
      <c r="F19" s="123"/>
    </row>
    <row r="20" spans="1:6" s="23" customFormat="1" ht="27" customHeight="1">
      <c r="A20" s="315" t="s">
        <v>72</v>
      </c>
      <c r="B20" s="315"/>
      <c r="C20" s="315"/>
      <c r="D20" s="315"/>
      <c r="E20" s="315"/>
      <c r="F20" s="315"/>
    </row>
    <row r="21" spans="1:6" s="23" customFormat="1" ht="18">
      <c r="A21" s="20"/>
      <c r="B21" s="22"/>
      <c r="C21" s="22"/>
      <c r="D21" s="22"/>
      <c r="E21" s="123"/>
      <c r="F21" s="123"/>
    </row>
    <row r="22" spans="1:6" s="23" customFormat="1" ht="18">
      <c r="A22" s="315" t="s">
        <v>73</v>
      </c>
      <c r="B22" s="315"/>
      <c r="C22" s="315"/>
      <c r="D22" s="315"/>
      <c r="E22" s="315"/>
      <c r="F22" s="315"/>
    </row>
    <row r="23" spans="1:6" s="23" customFormat="1" ht="9" customHeight="1">
      <c r="A23" s="315"/>
      <c r="B23" s="315"/>
      <c r="C23" s="315"/>
      <c r="D23" s="315"/>
      <c r="E23" s="315"/>
      <c r="F23" s="315"/>
    </row>
    <row r="24" spans="1:6" s="23" customFormat="1" ht="18">
      <c r="A24" s="20"/>
      <c r="B24" s="22"/>
      <c r="C24" s="22"/>
      <c r="D24" s="22"/>
      <c r="E24" s="123"/>
      <c r="F24" s="123"/>
    </row>
    <row r="25" spans="1:6" s="23" customFormat="1" ht="18">
      <c r="A25" s="315" t="s">
        <v>74</v>
      </c>
      <c r="B25" s="315"/>
      <c r="C25" s="315"/>
      <c r="D25" s="315"/>
      <c r="E25" s="315"/>
      <c r="F25" s="315"/>
    </row>
    <row r="26" spans="1:6" s="23" customFormat="1" ht="18">
      <c r="A26" s="315"/>
      <c r="B26" s="315"/>
      <c r="C26" s="315"/>
      <c r="D26" s="315"/>
      <c r="E26" s="315"/>
      <c r="F26" s="315"/>
    </row>
    <row r="27" spans="1:6" s="23" customFormat="1" ht="18">
      <c r="A27" s="315"/>
      <c r="B27" s="315"/>
      <c r="C27" s="315"/>
      <c r="D27" s="315"/>
      <c r="E27" s="315"/>
      <c r="F27" s="315"/>
    </row>
    <row r="28" spans="1:6" s="23" customFormat="1" ht="18">
      <c r="A28" s="20"/>
      <c r="B28" s="20"/>
      <c r="C28" s="20"/>
      <c r="D28" s="20"/>
      <c r="E28" s="20"/>
      <c r="F28" s="20"/>
    </row>
    <row r="29" spans="1:6" s="23" customFormat="1" ht="18">
      <c r="A29" s="314" t="s">
        <v>185</v>
      </c>
      <c r="B29" s="315"/>
      <c r="C29" s="315"/>
      <c r="D29" s="315"/>
      <c r="E29" s="315"/>
      <c r="F29" s="315"/>
    </row>
    <row r="30" spans="1:6" s="23" customFormat="1" ht="18">
      <c r="A30" s="315"/>
      <c r="B30" s="315"/>
      <c r="C30" s="315"/>
      <c r="D30" s="315"/>
      <c r="E30" s="315"/>
      <c r="F30" s="315"/>
    </row>
    <row r="31" spans="1:6" ht="65" customHeight="1">
      <c r="A31" s="315"/>
      <c r="B31" s="315"/>
      <c r="C31" s="315"/>
      <c r="D31" s="315"/>
      <c r="E31" s="315"/>
      <c r="F31" s="315"/>
    </row>
    <row r="32" spans="1:6">
      <c r="A32" s="34"/>
      <c r="B32" s="33" t="s">
        <v>19</v>
      </c>
      <c r="C32" s="33" t="s">
        <v>20</v>
      </c>
      <c r="D32" s="35" t="s">
        <v>21</v>
      </c>
      <c r="E32" s="124" t="s">
        <v>12</v>
      </c>
      <c r="F32" s="124" t="s">
        <v>13</v>
      </c>
    </row>
    <row r="33" spans="1:11">
      <c r="A33" s="17"/>
      <c r="B33" s="17"/>
      <c r="C33" s="17"/>
    </row>
    <row r="34" spans="1:11" ht="50" customHeight="1">
      <c r="A34" s="118" t="s">
        <v>36</v>
      </c>
      <c r="B34" s="21" t="s">
        <v>210</v>
      </c>
      <c r="C34" s="179" t="s">
        <v>75</v>
      </c>
      <c r="D34" s="37">
        <v>1</v>
      </c>
      <c r="E34" s="37">
        <v>0</v>
      </c>
      <c r="F34" s="37">
        <f>D34*E34</f>
        <v>0</v>
      </c>
    </row>
    <row r="35" spans="1:11">
      <c r="A35" s="17"/>
      <c r="B35" s="17"/>
      <c r="C35" s="17"/>
    </row>
    <row r="36" spans="1:11" ht="91.5" customHeight="1">
      <c r="A36" s="50" t="s">
        <v>34</v>
      </c>
      <c r="B36" s="180" t="s">
        <v>482</v>
      </c>
      <c r="C36" s="179" t="s">
        <v>75</v>
      </c>
      <c r="D36" s="37">
        <v>1</v>
      </c>
      <c r="E36" s="37">
        <v>0</v>
      </c>
      <c r="F36" s="37">
        <f>D36*E36</f>
        <v>0</v>
      </c>
    </row>
    <row r="37" spans="1:11">
      <c r="A37" s="139"/>
      <c r="B37" s="140"/>
      <c r="C37" s="141"/>
      <c r="D37" s="142"/>
    </row>
    <row r="38" spans="1:11" ht="38">
      <c r="A38" s="118" t="s">
        <v>37</v>
      </c>
      <c r="B38" s="21" t="s">
        <v>202</v>
      </c>
      <c r="C38" s="36"/>
      <c r="D38" s="37"/>
      <c r="G38" s="171">
        <v>26</v>
      </c>
      <c r="H38" s="18">
        <v>48</v>
      </c>
      <c r="I38" s="18">
        <v>20</v>
      </c>
      <c r="J38" s="18">
        <f>I38+H38+G38</f>
        <v>94</v>
      </c>
    </row>
    <row r="39" spans="1:11" ht="13">
      <c r="A39" s="139"/>
      <c r="B39" s="216"/>
      <c r="C39" s="36" t="s">
        <v>168</v>
      </c>
      <c r="D39" s="37">
        <v>90</v>
      </c>
      <c r="E39" s="37">
        <v>0</v>
      </c>
      <c r="F39" s="37">
        <f t="shared" ref="F39" si="0">D39*E39</f>
        <v>0</v>
      </c>
      <c r="G39" s="171"/>
    </row>
    <row r="40" spans="1:11" ht="38">
      <c r="A40" s="118" t="s">
        <v>38</v>
      </c>
      <c r="B40" s="216" t="s">
        <v>245</v>
      </c>
      <c r="C40" s="36" t="s">
        <v>168</v>
      </c>
      <c r="D40" s="37">
        <v>56</v>
      </c>
      <c r="E40" s="37">
        <v>0</v>
      </c>
      <c r="F40" s="37">
        <f>D40*E40</f>
        <v>0</v>
      </c>
      <c r="G40" s="171"/>
    </row>
    <row r="41" spans="1:11" ht="13">
      <c r="A41" s="139"/>
      <c r="B41" s="216"/>
      <c r="C41" s="36"/>
      <c r="D41" s="37"/>
      <c r="G41" s="171"/>
    </row>
    <row r="42" spans="1:11" ht="118.5" customHeight="1">
      <c r="A42" s="118" t="s">
        <v>39</v>
      </c>
      <c r="B42" s="216" t="s">
        <v>483</v>
      </c>
      <c r="C42" s="36"/>
      <c r="D42" s="37"/>
      <c r="G42" s="171"/>
      <c r="H42" s="18">
        <v>29.2</v>
      </c>
      <c r="I42" s="18" t="s">
        <v>211</v>
      </c>
      <c r="J42" s="18">
        <v>3.12</v>
      </c>
      <c r="K42" s="18">
        <f>H42*J42</f>
        <v>91.103999999999999</v>
      </c>
    </row>
    <row r="43" spans="1:11" ht="13">
      <c r="A43" s="118"/>
      <c r="B43" s="216" t="s">
        <v>212</v>
      </c>
      <c r="C43" s="36" t="s">
        <v>33</v>
      </c>
      <c r="D43" s="37">
        <v>92</v>
      </c>
      <c r="E43" s="37">
        <v>0</v>
      </c>
      <c r="F43" s="37">
        <f>D43*E43</f>
        <v>0</v>
      </c>
      <c r="G43" s="171"/>
    </row>
    <row r="44" spans="1:11" ht="13">
      <c r="A44" s="118"/>
      <c r="B44" s="216"/>
      <c r="C44" s="36"/>
      <c r="D44" s="37"/>
      <c r="G44" s="171"/>
    </row>
    <row r="45" spans="1:11" ht="108.5" customHeight="1">
      <c r="A45" s="118" t="s">
        <v>40</v>
      </c>
      <c r="B45" s="216" t="s">
        <v>250</v>
      </c>
      <c r="C45" s="36"/>
      <c r="D45" s="37"/>
      <c r="G45" s="171"/>
    </row>
    <row r="46" spans="1:11" ht="13">
      <c r="A46" s="118"/>
      <c r="B46" s="216" t="s">
        <v>248</v>
      </c>
      <c r="C46" s="36" t="s">
        <v>33</v>
      </c>
      <c r="D46" s="37">
        <v>16</v>
      </c>
      <c r="E46" s="37">
        <v>0</v>
      </c>
      <c r="F46" s="37">
        <f>D46*E46</f>
        <v>0</v>
      </c>
      <c r="G46" s="171"/>
    </row>
    <row r="47" spans="1:11">
      <c r="A47" s="118"/>
      <c r="B47" s="21"/>
      <c r="C47" s="36"/>
      <c r="D47" s="37"/>
    </row>
    <row r="48" spans="1:11" ht="80.5" customHeight="1">
      <c r="A48" s="50" t="s">
        <v>41</v>
      </c>
      <c r="B48" s="75" t="s">
        <v>213</v>
      </c>
      <c r="C48" s="179" t="s">
        <v>42</v>
      </c>
      <c r="D48" s="37">
        <v>9</v>
      </c>
      <c r="E48" s="37">
        <v>0</v>
      </c>
      <c r="F48" s="37">
        <f>D48*E48</f>
        <v>0</v>
      </c>
    </row>
    <row r="49" spans="1:26" ht="15.5" customHeight="1">
      <c r="A49" s="50"/>
      <c r="B49" s="75"/>
      <c r="C49" s="179"/>
      <c r="D49" s="37"/>
    </row>
    <row r="50" spans="1:26" ht="69" customHeight="1">
      <c r="A50" s="50" t="s">
        <v>191</v>
      </c>
      <c r="B50" s="102" t="s">
        <v>214</v>
      </c>
      <c r="C50" s="179" t="s">
        <v>42</v>
      </c>
      <c r="D50" s="37">
        <v>1</v>
      </c>
      <c r="E50" s="37">
        <v>0</v>
      </c>
      <c r="F50" s="37">
        <f>D50*E50</f>
        <v>0</v>
      </c>
    </row>
    <row r="51" spans="1:26" ht="13" customHeight="1">
      <c r="A51" s="50"/>
      <c r="B51" s="102"/>
      <c r="C51" s="179"/>
      <c r="D51" s="37"/>
    </row>
    <row r="52" spans="1:26" ht="72.5" customHeight="1">
      <c r="A52" s="50" t="s">
        <v>162</v>
      </c>
      <c r="B52" s="102" t="s">
        <v>397</v>
      </c>
      <c r="E52" s="18"/>
      <c r="F52" s="18"/>
    </row>
    <row r="53" spans="1:26" ht="13" customHeight="1">
      <c r="A53" s="50"/>
      <c r="B53" s="180" t="s">
        <v>215</v>
      </c>
      <c r="C53" s="179" t="s">
        <v>42</v>
      </c>
      <c r="D53" s="37">
        <v>1</v>
      </c>
      <c r="E53" s="37">
        <v>0</v>
      </c>
      <c r="F53" s="37">
        <f>D53*E53</f>
        <v>0</v>
      </c>
    </row>
    <row r="54" spans="1:26" ht="13" customHeight="1">
      <c r="A54" s="50"/>
      <c r="B54" s="180" t="s">
        <v>216</v>
      </c>
      <c r="C54" s="179" t="s">
        <v>42</v>
      </c>
      <c r="D54" s="37">
        <v>1</v>
      </c>
      <c r="E54" s="37">
        <v>0</v>
      </c>
      <c r="F54" s="37">
        <f>D54*E54</f>
        <v>0</v>
      </c>
    </row>
    <row r="55" spans="1:26" ht="13" customHeight="1">
      <c r="A55" s="50"/>
      <c r="B55" s="180"/>
      <c r="C55" s="179"/>
      <c r="D55" s="37"/>
    </row>
    <row r="56" spans="1:26" ht="13" customHeight="1">
      <c r="A56" s="302" t="s">
        <v>509</v>
      </c>
      <c r="B56" s="102" t="s">
        <v>510</v>
      </c>
      <c r="C56" s="179"/>
      <c r="D56" s="37"/>
    </row>
    <row r="57" spans="1:26">
      <c r="A57" s="302"/>
      <c r="B57" s="180" t="s">
        <v>511</v>
      </c>
      <c r="C57" s="179" t="s">
        <v>42</v>
      </c>
      <c r="D57" s="37">
        <v>2</v>
      </c>
      <c r="E57" s="37">
        <v>0</v>
      </c>
      <c r="F57" s="37">
        <f>D57*E57</f>
        <v>0</v>
      </c>
    </row>
    <row r="58" spans="1:26">
      <c r="A58" s="302"/>
      <c r="B58" s="180"/>
      <c r="C58" s="179"/>
      <c r="D58" s="37"/>
    </row>
    <row r="59" spans="1:26" s="217" customFormat="1" ht="53.5" customHeight="1">
      <c r="A59" s="50" t="s">
        <v>164</v>
      </c>
      <c r="B59" s="75" t="s">
        <v>401</v>
      </c>
      <c r="C59" s="181" t="s">
        <v>42</v>
      </c>
      <c r="D59" s="37">
        <v>11</v>
      </c>
      <c r="E59" s="37">
        <v>0</v>
      </c>
      <c r="F59" s="37">
        <f>D59*E59</f>
        <v>0</v>
      </c>
      <c r="G59" s="18"/>
      <c r="H59" s="18"/>
      <c r="I59" s="18"/>
      <c r="J59" s="18"/>
      <c r="K59" s="18"/>
      <c r="L59" s="18"/>
      <c r="M59" s="18"/>
      <c r="N59" s="18"/>
      <c r="O59" s="18"/>
      <c r="P59" s="18"/>
      <c r="Q59" s="18"/>
      <c r="R59" s="18"/>
      <c r="S59" s="18"/>
      <c r="T59" s="18"/>
      <c r="U59" s="18"/>
      <c r="V59" s="18"/>
      <c r="W59" s="18"/>
      <c r="X59" s="18"/>
      <c r="Y59" s="18"/>
      <c r="Z59" s="18"/>
    </row>
    <row r="60" spans="1:26" s="217" customFormat="1">
      <c r="A60" s="50"/>
      <c r="B60" s="75"/>
      <c r="C60" s="18"/>
      <c r="D60" s="18"/>
      <c r="E60" s="37"/>
      <c r="F60" s="37"/>
      <c r="G60" s="18"/>
      <c r="H60" s="18"/>
      <c r="I60" s="18"/>
      <c r="J60" s="18"/>
      <c r="K60" s="18"/>
      <c r="L60" s="18"/>
      <c r="M60" s="18"/>
      <c r="N60" s="18"/>
      <c r="O60" s="18"/>
      <c r="P60" s="18"/>
      <c r="Q60" s="18"/>
      <c r="R60" s="18"/>
      <c r="S60" s="18"/>
      <c r="T60" s="18"/>
      <c r="U60" s="18"/>
      <c r="V60" s="18"/>
      <c r="W60" s="18"/>
      <c r="X60" s="18"/>
      <c r="Y60" s="18"/>
      <c r="Z60" s="18"/>
    </row>
    <row r="61" spans="1:26" s="217" customFormat="1" ht="53.5" customHeight="1">
      <c r="A61" s="50" t="s">
        <v>192</v>
      </c>
      <c r="B61" s="180" t="s">
        <v>398</v>
      </c>
      <c r="C61" s="181" t="s">
        <v>33</v>
      </c>
      <c r="D61" s="37">
        <v>25</v>
      </c>
      <c r="E61" s="37">
        <v>0</v>
      </c>
      <c r="F61" s="37">
        <f>D61*E61</f>
        <v>0</v>
      </c>
      <c r="G61" s="18"/>
      <c r="H61" s="18"/>
      <c r="I61" s="18"/>
      <c r="J61" s="18"/>
      <c r="K61" s="18"/>
      <c r="L61" s="18"/>
      <c r="M61" s="18"/>
      <c r="N61" s="18"/>
      <c r="O61" s="18"/>
      <c r="P61" s="18"/>
      <c r="Q61" s="18"/>
      <c r="R61" s="18"/>
      <c r="S61" s="18"/>
      <c r="T61" s="18"/>
      <c r="U61" s="18"/>
      <c r="V61" s="18"/>
      <c r="W61" s="18"/>
      <c r="X61" s="18"/>
      <c r="Y61" s="18"/>
      <c r="Z61" s="18"/>
    </row>
    <row r="62" spans="1:26" s="217" customFormat="1">
      <c r="A62" s="50"/>
      <c r="B62" s="75"/>
      <c r="C62" s="181"/>
      <c r="D62" s="37"/>
      <c r="E62" s="37"/>
      <c r="F62" s="37"/>
      <c r="G62" s="18"/>
      <c r="H62" s="18"/>
      <c r="I62" s="18"/>
      <c r="J62" s="18"/>
      <c r="K62" s="18"/>
      <c r="L62" s="18"/>
      <c r="M62" s="18"/>
      <c r="N62" s="18"/>
      <c r="O62" s="18"/>
      <c r="P62" s="18"/>
      <c r="Q62" s="18"/>
      <c r="R62" s="18"/>
      <c r="S62" s="18"/>
      <c r="T62" s="18"/>
      <c r="U62" s="18"/>
      <c r="V62" s="18"/>
      <c r="W62" s="18"/>
      <c r="X62" s="18"/>
      <c r="Y62" s="18"/>
      <c r="Z62" s="18"/>
    </row>
    <row r="63" spans="1:26" s="217" customFormat="1" ht="92" customHeight="1">
      <c r="A63" s="50" t="s">
        <v>193</v>
      </c>
      <c r="B63" s="38" t="s">
        <v>219</v>
      </c>
      <c r="C63" s="179" t="s">
        <v>196</v>
      </c>
      <c r="D63" s="18">
        <v>1</v>
      </c>
      <c r="E63" s="37">
        <v>0</v>
      </c>
      <c r="F63" s="37">
        <f>(D63*E63)</f>
        <v>0</v>
      </c>
      <c r="G63" s="18"/>
      <c r="H63" s="18"/>
      <c r="I63" s="18"/>
      <c r="J63" s="18"/>
      <c r="K63" s="18"/>
      <c r="L63" s="18"/>
      <c r="M63" s="18"/>
      <c r="N63" s="18"/>
      <c r="O63" s="18"/>
      <c r="P63" s="18"/>
      <c r="Q63" s="18"/>
      <c r="R63" s="18"/>
      <c r="S63" s="18"/>
      <c r="T63" s="18"/>
      <c r="U63" s="18"/>
      <c r="V63" s="18"/>
      <c r="W63" s="18"/>
      <c r="X63" s="18"/>
      <c r="Y63" s="18"/>
      <c r="Z63" s="18"/>
    </row>
    <row r="64" spans="1:26" s="217" customFormat="1">
      <c r="A64" s="50"/>
      <c r="B64" s="38"/>
      <c r="C64" s="179"/>
      <c r="D64" s="18"/>
      <c r="E64" s="37"/>
      <c r="F64" s="37"/>
      <c r="G64" s="18"/>
      <c r="H64" s="18"/>
      <c r="I64" s="18"/>
      <c r="J64" s="18"/>
      <c r="K64" s="18"/>
      <c r="L64" s="18"/>
      <c r="M64" s="18"/>
      <c r="N64" s="18"/>
      <c r="O64" s="18"/>
      <c r="P64" s="18"/>
      <c r="Q64" s="18"/>
      <c r="R64" s="18"/>
      <c r="S64" s="18"/>
      <c r="T64" s="18"/>
      <c r="U64" s="18"/>
      <c r="V64" s="18"/>
      <c r="W64" s="18"/>
      <c r="X64" s="18"/>
      <c r="Y64" s="18"/>
      <c r="Z64" s="18"/>
    </row>
    <row r="65" spans="1:26" s="217" customFormat="1">
      <c r="A65" s="50"/>
      <c r="B65" s="75" t="s">
        <v>218</v>
      </c>
      <c r="C65" s="181"/>
      <c r="D65" s="37"/>
      <c r="E65" s="37"/>
      <c r="F65" s="37"/>
      <c r="G65" s="18"/>
      <c r="H65" s="18"/>
      <c r="I65" s="18"/>
      <c r="J65" s="18"/>
      <c r="K65" s="18"/>
      <c r="L65" s="18"/>
      <c r="M65" s="18"/>
      <c r="N65" s="18"/>
      <c r="O65" s="18"/>
      <c r="P65" s="18"/>
      <c r="Q65" s="18"/>
      <c r="R65" s="18"/>
      <c r="S65" s="18"/>
      <c r="T65" s="18"/>
      <c r="U65" s="18"/>
      <c r="V65" s="18"/>
      <c r="W65" s="18"/>
      <c r="X65" s="18"/>
      <c r="Y65" s="18"/>
      <c r="Z65" s="18"/>
    </row>
    <row r="66" spans="1:26" ht="37.5">
      <c r="A66" s="50" t="s">
        <v>217</v>
      </c>
      <c r="B66" s="75" t="s">
        <v>249</v>
      </c>
      <c r="C66" s="181" t="s">
        <v>33</v>
      </c>
      <c r="D66" s="37">
        <v>10</v>
      </c>
      <c r="E66" s="37">
        <v>0</v>
      </c>
      <c r="F66" s="37">
        <f>(D66*E66)</f>
        <v>0</v>
      </c>
    </row>
    <row r="67" spans="1:26">
      <c r="A67" s="50"/>
      <c r="B67" s="75"/>
      <c r="C67" s="181"/>
      <c r="D67" s="37"/>
    </row>
    <row r="68" spans="1:26" ht="62.5">
      <c r="A68" s="50" t="s">
        <v>220</v>
      </c>
      <c r="B68" s="75" t="s">
        <v>251</v>
      </c>
      <c r="C68" s="181" t="s">
        <v>33</v>
      </c>
      <c r="D68" s="37">
        <v>30</v>
      </c>
      <c r="E68" s="37">
        <v>0</v>
      </c>
      <c r="F68" s="37">
        <f>(D68*E68)</f>
        <v>0</v>
      </c>
    </row>
    <row r="69" spans="1:26">
      <c r="A69" s="50"/>
      <c r="B69" s="75"/>
      <c r="C69" s="181"/>
      <c r="D69" s="37"/>
    </row>
    <row r="70" spans="1:26" ht="37.5">
      <c r="A70" s="50" t="s">
        <v>255</v>
      </c>
      <c r="B70" s="75" t="s">
        <v>256</v>
      </c>
      <c r="C70" s="181" t="s">
        <v>33</v>
      </c>
      <c r="D70" s="37">
        <v>25</v>
      </c>
      <c r="E70" s="37">
        <v>0</v>
      </c>
      <c r="F70" s="37">
        <f>(D70*E70)</f>
        <v>0</v>
      </c>
    </row>
    <row r="71" spans="1:26">
      <c r="A71" s="50"/>
      <c r="B71" s="75"/>
      <c r="C71" s="181"/>
      <c r="D71" s="37"/>
    </row>
    <row r="72" spans="1:26" ht="107" customHeight="1">
      <c r="A72" s="50" t="s">
        <v>224</v>
      </c>
      <c r="B72" s="75" t="s">
        <v>203</v>
      </c>
      <c r="C72" s="181" t="s">
        <v>165</v>
      </c>
      <c r="D72" s="37">
        <v>20</v>
      </c>
      <c r="E72" s="37">
        <v>0</v>
      </c>
      <c r="F72" s="37">
        <f t="shared" ref="F72" si="1">D72*E72</f>
        <v>0</v>
      </c>
    </row>
    <row r="73" spans="1:26">
      <c r="A73" s="50"/>
      <c r="B73" s="38"/>
      <c r="C73" s="36"/>
      <c r="D73" s="173"/>
    </row>
    <row r="74" spans="1:26" ht="25">
      <c r="A74" s="50" t="s">
        <v>257</v>
      </c>
      <c r="B74" s="40" t="s">
        <v>169</v>
      </c>
      <c r="C74" s="2"/>
      <c r="D74" s="5"/>
    </row>
    <row r="75" spans="1:26">
      <c r="A75" s="172"/>
      <c r="B75" s="40" t="s">
        <v>9</v>
      </c>
      <c r="C75" s="2" t="s">
        <v>43</v>
      </c>
      <c r="D75" s="5">
        <v>8</v>
      </c>
      <c r="E75" s="5">
        <v>0</v>
      </c>
      <c r="F75" s="37">
        <f t="shared" ref="F75:F77" si="2">D75*E75</f>
        <v>0</v>
      </c>
    </row>
    <row r="76" spans="1:26">
      <c r="A76" s="172"/>
      <c r="B76" s="40" t="s">
        <v>10</v>
      </c>
      <c r="C76" s="2" t="s">
        <v>43</v>
      </c>
      <c r="D76" s="5">
        <v>8</v>
      </c>
      <c r="E76" s="5">
        <v>0</v>
      </c>
      <c r="F76" s="37">
        <f t="shared" si="2"/>
        <v>0</v>
      </c>
    </row>
    <row r="77" spans="1:26">
      <c r="A77" s="172"/>
      <c r="B77" s="40" t="s">
        <v>11</v>
      </c>
      <c r="C77" s="2" t="s">
        <v>43</v>
      </c>
      <c r="D77" s="5">
        <v>8</v>
      </c>
      <c r="E77" s="5">
        <v>0</v>
      </c>
      <c r="F77" s="37">
        <f t="shared" si="2"/>
        <v>0</v>
      </c>
    </row>
    <row r="78" spans="1:26">
      <c r="A78" s="12"/>
      <c r="B78" s="38"/>
      <c r="C78" s="2"/>
      <c r="D78" s="32"/>
      <c r="E78" s="126"/>
      <c r="F78" s="126"/>
    </row>
    <row r="79" spans="1:26" ht="15.5">
      <c r="A79" s="25" t="s">
        <v>36</v>
      </c>
      <c r="B79" s="25" t="s">
        <v>76</v>
      </c>
      <c r="C79" s="26"/>
      <c r="D79" s="27"/>
      <c r="F79" s="280">
        <f>SUM(F34:F78)</f>
        <v>0</v>
      </c>
    </row>
  </sheetData>
  <mergeCells count="9">
    <mergeCell ref="A29:F31"/>
    <mergeCell ref="A22:F23"/>
    <mergeCell ref="A25:F27"/>
    <mergeCell ref="A6:F8"/>
    <mergeCell ref="A10:F11"/>
    <mergeCell ref="A12:F13"/>
    <mergeCell ref="A14:F15"/>
    <mergeCell ref="A16:F18"/>
    <mergeCell ref="A20:F20"/>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oddHeader>
    <oddFooter xml:space="preserve">&amp;L_______________________________________________________________________________________
</oddFooter>
  </headerFooter>
  <rowBreaks count="3" manualBreakCount="3">
    <brk id="31" max="5" man="1"/>
    <brk id="49" max="5" man="1"/>
    <brk id="7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69"/>
  <sheetViews>
    <sheetView view="pageBreakPreview" topLeftCell="A43" zoomScaleNormal="100" zoomScaleSheetLayoutView="100" workbookViewId="0">
      <selection activeCell="E59" sqref="E59"/>
    </sheetView>
  </sheetViews>
  <sheetFormatPr defaultColWidth="8.81640625" defaultRowHeight="12.5"/>
  <cols>
    <col min="1" max="1" width="7.26953125" style="18" customWidth="1"/>
    <col min="2" max="2" width="42.7265625" style="18" customWidth="1"/>
    <col min="3" max="3" width="9.36328125" style="18" customWidth="1"/>
    <col min="4" max="4" width="9.81640625" style="18" customWidth="1"/>
    <col min="5" max="5" width="9.81640625" style="37" customWidth="1"/>
    <col min="6" max="6" width="11.1796875" style="37" customWidth="1"/>
    <col min="7" max="16384" width="8.81640625" style="18"/>
  </cols>
  <sheetData>
    <row r="4" spans="1:6" s="23" customFormat="1" ht="18">
      <c r="A4" s="23" t="s">
        <v>34</v>
      </c>
      <c r="B4" s="23" t="s">
        <v>44</v>
      </c>
      <c r="E4" s="122"/>
      <c r="F4" s="122"/>
    </row>
    <row r="7" spans="1:6" ht="13">
      <c r="A7" s="16" t="s">
        <v>5</v>
      </c>
      <c r="B7" s="17"/>
      <c r="C7" s="17"/>
    </row>
    <row r="8" spans="1:6" ht="13">
      <c r="A8" s="16"/>
      <c r="B8" s="17"/>
      <c r="C8" s="17"/>
    </row>
    <row r="9" spans="1:6" ht="13">
      <c r="A9" s="19" t="s">
        <v>46</v>
      </c>
      <c r="B9" s="17"/>
      <c r="C9" s="17"/>
    </row>
    <row r="10" spans="1:6" ht="13">
      <c r="A10" s="19"/>
      <c r="B10" s="17"/>
      <c r="C10" s="17"/>
    </row>
    <row r="11" spans="1:6" ht="13">
      <c r="A11" s="19" t="s">
        <v>6</v>
      </c>
      <c r="B11" s="17"/>
      <c r="C11" s="17"/>
    </row>
    <row r="12" spans="1:6" ht="13">
      <c r="A12" s="19"/>
      <c r="B12" s="17"/>
      <c r="C12" s="17"/>
    </row>
    <row r="13" spans="1:6">
      <c r="A13" s="315" t="s">
        <v>47</v>
      </c>
      <c r="B13" s="315"/>
      <c r="C13" s="315"/>
      <c r="D13" s="315"/>
      <c r="E13" s="315"/>
      <c r="F13" s="315"/>
    </row>
    <row r="14" spans="1:6">
      <c r="A14" s="315"/>
      <c r="B14" s="315"/>
      <c r="C14" s="315"/>
      <c r="D14" s="315"/>
      <c r="E14" s="315"/>
      <c r="F14" s="315"/>
    </row>
    <row r="15" spans="1:6">
      <c r="A15" s="315"/>
      <c r="B15" s="315"/>
      <c r="C15" s="315"/>
      <c r="D15" s="315"/>
      <c r="E15" s="315"/>
      <c r="F15" s="315"/>
    </row>
    <row r="16" spans="1:6" ht="13">
      <c r="A16" s="20"/>
      <c r="B16" s="22"/>
      <c r="C16" s="22"/>
      <c r="D16" s="22"/>
      <c r="E16" s="123"/>
      <c r="F16" s="123"/>
    </row>
    <row r="17" spans="1:6">
      <c r="A17" s="315" t="s">
        <v>14</v>
      </c>
      <c r="B17" s="315"/>
      <c r="C17" s="315"/>
      <c r="D17" s="315"/>
      <c r="E17" s="315"/>
      <c r="F17" s="315"/>
    </row>
    <row r="18" spans="1:6">
      <c r="A18" s="315"/>
      <c r="B18" s="315"/>
      <c r="C18" s="315"/>
      <c r="D18" s="315"/>
      <c r="E18" s="315"/>
      <c r="F18" s="315"/>
    </row>
    <row r="19" spans="1:6" ht="13">
      <c r="A19" s="20"/>
      <c r="B19" s="22"/>
      <c r="C19" s="22"/>
      <c r="D19" s="22"/>
      <c r="E19" s="123"/>
      <c r="F19" s="123"/>
    </row>
    <row r="20" spans="1:6">
      <c r="A20" s="315" t="s">
        <v>48</v>
      </c>
      <c r="B20" s="315"/>
      <c r="C20" s="315"/>
      <c r="D20" s="315"/>
      <c r="E20" s="315"/>
      <c r="F20" s="315"/>
    </row>
    <row r="21" spans="1:6">
      <c r="A21" s="315"/>
      <c r="B21" s="315"/>
      <c r="C21" s="315"/>
      <c r="D21" s="315"/>
      <c r="E21" s="315"/>
      <c r="F21" s="315"/>
    </row>
    <row r="22" spans="1:6">
      <c r="A22" s="315"/>
      <c r="B22" s="315"/>
      <c r="C22" s="315"/>
      <c r="D22" s="315"/>
      <c r="E22" s="315"/>
      <c r="F22" s="315"/>
    </row>
    <row r="23" spans="1:6">
      <c r="A23" s="315"/>
      <c r="B23" s="315"/>
      <c r="C23" s="315"/>
      <c r="D23" s="315"/>
      <c r="E23" s="315"/>
      <c r="F23" s="315"/>
    </row>
    <row r="24" spans="1:6">
      <c r="A24" s="315"/>
      <c r="B24" s="315"/>
      <c r="C24" s="315"/>
      <c r="D24" s="315"/>
      <c r="E24" s="315"/>
      <c r="F24" s="315"/>
    </row>
    <row r="25" spans="1:6" ht="13">
      <c r="A25" s="20"/>
      <c r="B25" s="22"/>
      <c r="C25" s="22"/>
      <c r="D25" s="22"/>
      <c r="E25" s="123"/>
      <c r="F25" s="123"/>
    </row>
    <row r="26" spans="1:6">
      <c r="A26" s="315" t="s">
        <v>49</v>
      </c>
      <c r="B26" s="315"/>
      <c r="C26" s="315"/>
      <c r="D26" s="315"/>
      <c r="E26" s="315"/>
      <c r="F26" s="315"/>
    </row>
    <row r="27" spans="1:6">
      <c r="A27" s="315"/>
      <c r="B27" s="315"/>
      <c r="C27" s="315"/>
      <c r="D27" s="315"/>
      <c r="E27" s="315"/>
      <c r="F27" s="315"/>
    </row>
    <row r="28" spans="1:6">
      <c r="A28" s="315"/>
      <c r="B28" s="315"/>
      <c r="C28" s="315"/>
      <c r="D28" s="315"/>
      <c r="E28" s="315"/>
      <c r="F28" s="315"/>
    </row>
    <row r="29" spans="1:6" ht="13">
      <c r="A29" s="20"/>
      <c r="B29" s="22"/>
      <c r="C29" s="22"/>
      <c r="D29" s="22"/>
      <c r="E29" s="123"/>
      <c r="F29" s="123"/>
    </row>
    <row r="30" spans="1:6">
      <c r="A30" s="315" t="s">
        <v>30</v>
      </c>
      <c r="B30" s="315"/>
      <c r="C30" s="315"/>
      <c r="D30" s="315"/>
      <c r="E30" s="315"/>
      <c r="F30" s="315"/>
    </row>
    <row r="31" spans="1:6">
      <c r="A31" s="315"/>
      <c r="B31" s="315"/>
      <c r="C31" s="315"/>
      <c r="D31" s="315"/>
      <c r="E31" s="315"/>
      <c r="F31" s="315"/>
    </row>
    <row r="32" spans="1:6" ht="13">
      <c r="A32" s="19"/>
      <c r="B32" s="17"/>
      <c r="C32" s="17"/>
    </row>
    <row r="33" spans="1:6">
      <c r="A33" s="17"/>
      <c r="B33" s="17"/>
      <c r="C33" s="17"/>
    </row>
    <row r="34" spans="1:6">
      <c r="A34" s="34"/>
      <c r="B34" s="33" t="s">
        <v>19</v>
      </c>
      <c r="C34" s="33" t="s">
        <v>20</v>
      </c>
      <c r="D34" s="35" t="s">
        <v>21</v>
      </c>
      <c r="E34" s="124" t="s">
        <v>12</v>
      </c>
      <c r="F34" s="124" t="s">
        <v>13</v>
      </c>
    </row>
    <row r="35" spans="1:6" ht="13">
      <c r="A35" s="76"/>
      <c r="B35" s="77"/>
      <c r="C35" s="59"/>
      <c r="D35" s="32"/>
    </row>
    <row r="36" spans="1:6" ht="141.5" customHeight="1">
      <c r="A36" s="143" t="s">
        <v>36</v>
      </c>
      <c r="B36" s="180" t="s">
        <v>231</v>
      </c>
      <c r="C36" s="182"/>
      <c r="D36" s="147"/>
      <c r="E36" s="125"/>
      <c r="F36" s="125"/>
    </row>
    <row r="37" spans="1:6" ht="13">
      <c r="A37" s="143"/>
      <c r="B37" s="183"/>
      <c r="C37" s="182" t="s">
        <v>33</v>
      </c>
      <c r="D37" s="41">
        <v>30</v>
      </c>
      <c r="E37" s="37">
        <v>0</v>
      </c>
      <c r="F37" s="37">
        <f t="shared" ref="F37" si="0">D37*E37</f>
        <v>0</v>
      </c>
    </row>
    <row r="38" spans="1:6" ht="13">
      <c r="A38" s="143"/>
      <c r="B38" s="183"/>
      <c r="C38" s="182"/>
      <c r="D38" s="41"/>
    </row>
    <row r="39" spans="1:6" ht="134" customHeight="1">
      <c r="A39" s="50" t="s">
        <v>34</v>
      </c>
      <c r="B39" s="75" t="s">
        <v>229</v>
      </c>
      <c r="C39" s="182" t="s">
        <v>33</v>
      </c>
      <c r="D39" s="41">
        <v>10</v>
      </c>
      <c r="E39" s="37">
        <v>0</v>
      </c>
      <c r="F39" s="37">
        <f t="shared" ref="F39" si="1">D39*E39</f>
        <v>0</v>
      </c>
    </row>
    <row r="40" spans="1:6">
      <c r="A40" s="113"/>
      <c r="B40" s="114"/>
      <c r="C40" s="115"/>
      <c r="D40" s="120"/>
    </row>
    <row r="41" spans="1:6" ht="169" customHeight="1">
      <c r="A41" s="50" t="s">
        <v>37</v>
      </c>
      <c r="B41" s="111" t="s">
        <v>222</v>
      </c>
      <c r="C41" s="2"/>
      <c r="D41" s="41"/>
    </row>
    <row r="42" spans="1:6" ht="13">
      <c r="A42" s="50"/>
      <c r="B42" s="183"/>
      <c r="C42" s="2" t="s">
        <v>168</v>
      </c>
      <c r="D42" s="41">
        <v>10</v>
      </c>
      <c r="E42" s="37">
        <v>0</v>
      </c>
      <c r="F42" s="37">
        <f t="shared" ref="F42" si="2">D42*E42</f>
        <v>0</v>
      </c>
    </row>
    <row r="43" spans="1:6" ht="13">
      <c r="A43" s="50"/>
      <c r="B43" s="183"/>
      <c r="C43" s="2"/>
      <c r="D43" s="41"/>
    </row>
    <row r="44" spans="1:6" ht="97" customHeight="1">
      <c r="A44" s="50" t="s">
        <v>38</v>
      </c>
      <c r="B44" s="40" t="s">
        <v>221</v>
      </c>
      <c r="C44" s="115"/>
      <c r="D44" s="178"/>
    </row>
    <row r="45" spans="1:6">
      <c r="A45" s="113"/>
      <c r="C45" s="2" t="s">
        <v>168</v>
      </c>
      <c r="D45" s="41">
        <v>30</v>
      </c>
      <c r="E45" s="281">
        <v>0</v>
      </c>
      <c r="F45" s="281">
        <f>E45*D45</f>
        <v>0</v>
      </c>
    </row>
    <row r="46" spans="1:6">
      <c r="A46" s="113"/>
      <c r="C46" s="2"/>
      <c r="D46" s="41"/>
      <c r="E46" s="281"/>
      <c r="F46" s="281"/>
    </row>
    <row r="47" spans="1:6" ht="104.5" customHeight="1">
      <c r="A47" s="50" t="s">
        <v>39</v>
      </c>
      <c r="B47" s="218" t="s">
        <v>223</v>
      </c>
      <c r="C47" s="2" t="s">
        <v>33</v>
      </c>
      <c r="D47" s="41">
        <v>10</v>
      </c>
      <c r="E47" s="281">
        <v>0</v>
      </c>
      <c r="F47" s="281">
        <f>E47*D47</f>
        <v>0</v>
      </c>
    </row>
    <row r="48" spans="1:6">
      <c r="A48" s="113"/>
      <c r="B48" s="218"/>
      <c r="C48" s="2"/>
      <c r="D48" s="41"/>
      <c r="E48" s="281"/>
      <c r="F48" s="281"/>
    </row>
    <row r="49" spans="1:7" ht="65.5" customHeight="1">
      <c r="A49" s="50" t="s">
        <v>40</v>
      </c>
      <c r="B49" s="219" t="s">
        <v>230</v>
      </c>
      <c r="C49" s="2" t="s">
        <v>168</v>
      </c>
      <c r="D49" s="41">
        <v>30</v>
      </c>
      <c r="E49" s="37">
        <v>0</v>
      </c>
      <c r="F49" s="37">
        <f t="shared" ref="F49" si="3">D49*E49</f>
        <v>0</v>
      </c>
    </row>
    <row r="50" spans="1:7">
      <c r="A50" s="50"/>
      <c r="B50" s="219"/>
      <c r="C50" s="2"/>
      <c r="D50" s="41"/>
    </row>
    <row r="51" spans="1:7" ht="44" customHeight="1">
      <c r="A51" s="50" t="s">
        <v>41</v>
      </c>
      <c r="B51" s="40" t="s">
        <v>204</v>
      </c>
      <c r="C51" s="2" t="s">
        <v>167</v>
      </c>
      <c r="D51" s="41">
        <v>30</v>
      </c>
      <c r="E51" s="37">
        <v>0</v>
      </c>
      <c r="F51" s="37">
        <f t="shared" ref="F51" si="4">D51*E51</f>
        <v>0</v>
      </c>
    </row>
    <row r="52" spans="1:7">
      <c r="A52" s="50"/>
      <c r="B52" s="40"/>
      <c r="C52" s="2"/>
      <c r="D52" s="41"/>
    </row>
    <row r="53" spans="1:7" ht="63">
      <c r="A53" s="50" t="s">
        <v>191</v>
      </c>
      <c r="B53" s="40" t="s">
        <v>205</v>
      </c>
      <c r="C53" s="2" t="s">
        <v>33</v>
      </c>
      <c r="D53" s="41">
        <v>100</v>
      </c>
      <c r="E53" s="37">
        <v>0</v>
      </c>
      <c r="F53" s="37">
        <f t="shared" ref="F53" si="5">D53*E53</f>
        <v>0</v>
      </c>
      <c r="G53" s="171">
        <f>36+57+5</f>
        <v>98</v>
      </c>
    </row>
    <row r="54" spans="1:7">
      <c r="A54" s="143"/>
      <c r="B54" s="146"/>
      <c r="C54" s="145"/>
      <c r="D54" s="148"/>
    </row>
    <row r="55" spans="1:7" ht="37.5">
      <c r="A55" s="50" t="s">
        <v>162</v>
      </c>
      <c r="B55" s="40" t="s">
        <v>194</v>
      </c>
      <c r="C55" s="2"/>
      <c r="D55" s="5"/>
    </row>
    <row r="56" spans="1:7">
      <c r="A56" s="50"/>
      <c r="B56" s="40" t="s">
        <v>9</v>
      </c>
      <c r="C56" s="2" t="s">
        <v>43</v>
      </c>
      <c r="D56" s="5">
        <v>8</v>
      </c>
      <c r="E56" s="5">
        <v>0</v>
      </c>
      <c r="F56" s="37">
        <f t="shared" ref="F56:F58" si="6">D56*E56</f>
        <v>0</v>
      </c>
    </row>
    <row r="57" spans="1:7">
      <c r="A57" s="50"/>
      <c r="B57" s="40" t="s">
        <v>10</v>
      </c>
      <c r="C57" s="2" t="s">
        <v>43</v>
      </c>
      <c r="D57" s="5">
        <v>8</v>
      </c>
      <c r="E57" s="5">
        <v>0</v>
      </c>
      <c r="F57" s="37">
        <f t="shared" si="6"/>
        <v>0</v>
      </c>
    </row>
    <row r="58" spans="1:7">
      <c r="A58" s="172"/>
      <c r="B58" s="40" t="s">
        <v>11</v>
      </c>
      <c r="C58" s="2" t="s">
        <v>43</v>
      </c>
      <c r="D58" s="5">
        <v>1</v>
      </c>
      <c r="E58" s="5">
        <v>0</v>
      </c>
      <c r="F58" s="37">
        <f t="shared" si="6"/>
        <v>0</v>
      </c>
    </row>
    <row r="59" spans="1:7">
      <c r="B59" s="12"/>
      <c r="C59" s="14"/>
      <c r="D59" s="24"/>
    </row>
    <row r="60" spans="1:7" ht="15.5">
      <c r="A60" s="25" t="s">
        <v>34</v>
      </c>
      <c r="B60" s="25" t="s">
        <v>2</v>
      </c>
      <c r="C60" s="26"/>
      <c r="D60" s="27"/>
      <c r="E60" s="128"/>
      <c r="F60" s="282">
        <f>SUM(F35:F59)</f>
        <v>0</v>
      </c>
    </row>
    <row r="61" spans="1:7" ht="15.5">
      <c r="F61" s="127"/>
    </row>
    <row r="62" spans="1:7" ht="15.5">
      <c r="E62" s="129"/>
      <c r="F62" s="127"/>
    </row>
    <row r="63" spans="1:7" ht="13">
      <c r="A63" s="163"/>
      <c r="B63" s="111"/>
      <c r="C63" s="164"/>
      <c r="D63" s="165"/>
    </row>
    <row r="64" spans="1:7" ht="13">
      <c r="A64" s="163"/>
      <c r="B64" s="166"/>
      <c r="C64" s="164"/>
      <c r="D64" s="165"/>
    </row>
    <row r="65" spans="1:6" ht="13">
      <c r="A65" s="163"/>
      <c r="B65" s="166"/>
      <c r="C65" s="164"/>
      <c r="D65" s="165"/>
    </row>
    <row r="68" spans="1:6" s="28" customFormat="1" ht="15.5">
      <c r="A68" s="18"/>
      <c r="B68" s="18"/>
      <c r="C68" s="18"/>
      <c r="D68" s="18"/>
      <c r="E68" s="37"/>
      <c r="F68" s="37"/>
    </row>
    <row r="69" spans="1:6" ht="15.5">
      <c r="E69" s="129"/>
      <c r="F69" s="129"/>
    </row>
  </sheetData>
  <mergeCells count="5">
    <mergeCell ref="A30:F31"/>
    <mergeCell ref="A13:F15"/>
    <mergeCell ref="A17:F18"/>
    <mergeCell ref="A20:F24"/>
    <mergeCell ref="A26:F28"/>
  </mergeCells>
  <phoneticPr fontId="0" type="noConversion"/>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7/23
strana:        2/&amp;P</oddHeader>
    <oddFooter>&amp;L_______________________________________________________________________________________
&amp;R
arhitektonski projekt
troškovnik</oddFooter>
  </headerFooter>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1"/>
  <sheetViews>
    <sheetView view="pageLayout" topLeftCell="A43" zoomScale="96" zoomScaleNormal="100" zoomScaleSheetLayoutView="100" zoomScalePageLayoutView="96" workbookViewId="0">
      <selection activeCell="E127" sqref="E127"/>
    </sheetView>
  </sheetViews>
  <sheetFormatPr defaultRowHeight="12.5"/>
  <cols>
    <col min="1" max="1" width="7.26953125" customWidth="1"/>
    <col min="2" max="2" width="41.453125" customWidth="1"/>
    <col min="3" max="3" width="8" customWidth="1"/>
    <col min="4" max="4" width="9.26953125" customWidth="1"/>
    <col min="5" max="5" width="9.81640625" style="5" customWidth="1"/>
    <col min="6" max="6" width="13.08984375" style="5" customWidth="1"/>
  </cols>
  <sheetData>
    <row r="2" spans="1:6" ht="18">
      <c r="A2" s="116" t="s">
        <v>37</v>
      </c>
      <c r="B2" s="1" t="s">
        <v>29</v>
      </c>
    </row>
    <row r="5" spans="1:6" ht="13">
      <c r="A5" s="10" t="s">
        <v>5</v>
      </c>
      <c r="B5" s="15"/>
      <c r="C5" s="15"/>
      <c r="D5" s="15"/>
      <c r="E5" s="130"/>
      <c r="F5" s="130"/>
    </row>
    <row r="6" spans="1:6" ht="13">
      <c r="A6" s="10"/>
      <c r="B6" s="15"/>
      <c r="C6" s="15"/>
      <c r="D6" s="15"/>
      <c r="E6" s="130"/>
      <c r="F6" s="130"/>
    </row>
    <row r="7" spans="1:6">
      <c r="A7" s="316" t="s">
        <v>56</v>
      </c>
      <c r="B7" s="316"/>
      <c r="C7" s="316"/>
      <c r="D7" s="316"/>
      <c r="E7" s="316"/>
      <c r="F7" s="316"/>
    </row>
    <row r="8" spans="1:6">
      <c r="A8" s="316"/>
      <c r="B8" s="316"/>
      <c r="C8" s="316"/>
      <c r="D8" s="316"/>
      <c r="E8" s="316"/>
      <c r="F8" s="316"/>
    </row>
    <row r="9" spans="1:6">
      <c r="A9" s="316"/>
      <c r="B9" s="316"/>
      <c r="C9" s="316"/>
      <c r="D9" s="316"/>
      <c r="E9" s="316"/>
      <c r="F9" s="316"/>
    </row>
    <row r="10" spans="1:6">
      <c r="A10" s="316"/>
      <c r="B10" s="316"/>
      <c r="C10" s="316"/>
      <c r="D10" s="316"/>
      <c r="E10" s="316"/>
      <c r="F10" s="316"/>
    </row>
    <row r="11" spans="1:6">
      <c r="A11" s="316"/>
      <c r="B11" s="316"/>
      <c r="C11" s="316"/>
      <c r="D11" s="316"/>
      <c r="E11" s="316"/>
      <c r="F11" s="316"/>
    </row>
    <row r="12" spans="1:6">
      <c r="A12" s="316"/>
      <c r="B12" s="316"/>
      <c r="C12" s="316"/>
      <c r="D12" s="316"/>
      <c r="E12" s="316"/>
      <c r="F12" s="316"/>
    </row>
    <row r="13" spans="1:6" ht="13">
      <c r="A13" s="55"/>
      <c r="B13" s="55"/>
      <c r="C13" s="29"/>
      <c r="D13" s="29"/>
      <c r="E13" s="131"/>
      <c r="F13" s="131"/>
    </row>
    <row r="14" spans="1:6" ht="12.75" customHeight="1">
      <c r="A14" s="316" t="s">
        <v>60</v>
      </c>
      <c r="B14" s="316"/>
      <c r="C14" s="316"/>
      <c r="D14" s="316"/>
      <c r="E14" s="316"/>
      <c r="F14" s="316"/>
    </row>
    <row r="15" spans="1:6">
      <c r="A15" s="316"/>
      <c r="B15" s="316"/>
      <c r="C15" s="316"/>
      <c r="D15" s="316"/>
      <c r="E15" s="316"/>
      <c r="F15" s="316"/>
    </row>
    <row r="16" spans="1:6">
      <c r="A16" s="316"/>
      <c r="B16" s="316"/>
      <c r="C16" s="316"/>
      <c r="D16" s="316"/>
      <c r="E16" s="316"/>
      <c r="F16" s="316"/>
    </row>
    <row r="17" spans="1:6">
      <c r="A17" s="316"/>
      <c r="B17" s="316"/>
      <c r="C17" s="316"/>
      <c r="D17" s="316"/>
      <c r="E17" s="316"/>
      <c r="F17" s="316"/>
    </row>
    <row r="18" spans="1:6">
      <c r="A18" s="316"/>
      <c r="B18" s="316"/>
      <c r="C18" s="316"/>
      <c r="D18" s="316"/>
      <c r="E18" s="316"/>
      <c r="F18" s="316"/>
    </row>
    <row r="19" spans="1:6">
      <c r="A19" s="316"/>
      <c r="B19" s="316"/>
      <c r="C19" s="316"/>
      <c r="D19" s="316"/>
      <c r="E19" s="316"/>
      <c r="F19" s="316"/>
    </row>
    <row r="20" spans="1:6">
      <c r="A20" s="316"/>
      <c r="B20" s="316"/>
      <c r="C20" s="316"/>
      <c r="D20" s="316"/>
      <c r="E20" s="316"/>
      <c r="F20" s="316"/>
    </row>
    <row r="21" spans="1:6" ht="13">
      <c r="A21" s="29"/>
      <c r="B21" s="29"/>
      <c r="C21" s="29"/>
      <c r="D21" s="29"/>
      <c r="E21" s="131"/>
      <c r="F21" s="131"/>
    </row>
    <row r="22" spans="1:6" ht="13">
      <c r="A22" s="56" t="s">
        <v>15</v>
      </c>
      <c r="B22" s="55"/>
      <c r="C22" s="29"/>
      <c r="D22" s="29"/>
      <c r="E22" s="131"/>
      <c r="F22" s="131"/>
    </row>
    <row r="23" spans="1:6">
      <c r="A23" s="316" t="s">
        <v>61</v>
      </c>
      <c r="B23" s="316"/>
      <c r="C23" s="316"/>
      <c r="D23" s="316"/>
      <c r="E23" s="316"/>
      <c r="F23" s="316"/>
    </row>
    <row r="24" spans="1:6">
      <c r="A24" s="316"/>
      <c r="B24" s="316"/>
      <c r="C24" s="316"/>
      <c r="D24" s="316"/>
      <c r="E24" s="316"/>
      <c r="F24" s="316"/>
    </row>
    <row r="25" spans="1:6">
      <c r="A25" s="316"/>
      <c r="B25" s="316"/>
      <c r="C25" s="316"/>
      <c r="D25" s="316"/>
      <c r="E25" s="316"/>
      <c r="F25" s="316"/>
    </row>
    <row r="26" spans="1:6">
      <c r="A26" s="316"/>
      <c r="B26" s="316"/>
      <c r="C26" s="316"/>
      <c r="D26" s="316"/>
      <c r="E26" s="316"/>
      <c r="F26" s="316"/>
    </row>
    <row r="27" spans="1:6" ht="13">
      <c r="A27" s="55"/>
      <c r="B27" s="55"/>
      <c r="C27" s="29"/>
      <c r="D27" s="29"/>
      <c r="E27" s="131"/>
      <c r="F27" s="131"/>
    </row>
    <row r="28" spans="1:6">
      <c r="A28" s="316" t="s">
        <v>57</v>
      </c>
      <c r="B28" s="316"/>
      <c r="C28" s="316"/>
      <c r="D28" s="316"/>
      <c r="E28" s="316"/>
      <c r="F28" s="316"/>
    </row>
    <row r="29" spans="1:6">
      <c r="A29" s="316"/>
      <c r="B29" s="316"/>
      <c r="C29" s="316"/>
      <c r="D29" s="316"/>
      <c r="E29" s="316"/>
      <c r="F29" s="316"/>
    </row>
    <row r="30" spans="1:6" ht="13">
      <c r="A30" s="55"/>
      <c r="B30" s="55"/>
      <c r="C30" s="29"/>
      <c r="D30" s="29"/>
      <c r="E30" s="131"/>
      <c r="F30" s="131"/>
    </row>
    <row r="31" spans="1:6">
      <c r="A31" s="316" t="s">
        <v>62</v>
      </c>
      <c r="B31" s="316"/>
      <c r="C31" s="316"/>
      <c r="D31" s="316"/>
      <c r="E31" s="316"/>
      <c r="F31" s="316"/>
    </row>
    <row r="32" spans="1:6">
      <c r="A32" s="316"/>
      <c r="B32" s="316"/>
      <c r="C32" s="316"/>
      <c r="D32" s="316"/>
      <c r="E32" s="316"/>
      <c r="F32" s="316"/>
    </row>
    <row r="33" spans="1:6">
      <c r="A33" s="316"/>
      <c r="B33" s="316"/>
      <c r="C33" s="316"/>
      <c r="D33" s="316"/>
      <c r="E33" s="316"/>
      <c r="F33" s="316"/>
    </row>
    <row r="34" spans="1:6">
      <c r="A34" s="316"/>
      <c r="B34" s="316"/>
      <c r="C34" s="316"/>
      <c r="D34" s="316"/>
      <c r="E34" s="316"/>
      <c r="F34" s="316"/>
    </row>
    <row r="35" spans="1:6">
      <c r="A35" s="316"/>
      <c r="B35" s="316"/>
      <c r="C35" s="316"/>
      <c r="D35" s="316"/>
      <c r="E35" s="316"/>
      <c r="F35" s="316"/>
    </row>
    <row r="36" spans="1:6" ht="13">
      <c r="A36" s="55"/>
      <c r="B36" s="55"/>
      <c r="C36" s="29"/>
      <c r="D36" s="29"/>
      <c r="E36" s="131"/>
      <c r="F36" s="131"/>
    </row>
    <row r="37" spans="1:6">
      <c r="A37" s="316" t="s">
        <v>63</v>
      </c>
      <c r="B37" s="316"/>
      <c r="C37" s="316"/>
      <c r="D37" s="316"/>
      <c r="E37" s="316"/>
      <c r="F37" s="316"/>
    </row>
    <row r="38" spans="1:6">
      <c r="A38" s="316"/>
      <c r="B38" s="316"/>
      <c r="C38" s="316"/>
      <c r="D38" s="316"/>
      <c r="E38" s="316"/>
      <c r="F38" s="316"/>
    </row>
    <row r="39" spans="1:6">
      <c r="A39" s="316"/>
      <c r="B39" s="316"/>
      <c r="C39" s="316"/>
      <c r="D39" s="316"/>
      <c r="E39" s="316"/>
      <c r="F39" s="316"/>
    </row>
    <row r="40" spans="1:6">
      <c r="A40" s="316"/>
      <c r="B40" s="316"/>
      <c r="C40" s="316"/>
      <c r="D40" s="316"/>
      <c r="E40" s="316"/>
      <c r="F40" s="316"/>
    </row>
    <row r="41" spans="1:6">
      <c r="A41" s="316"/>
      <c r="B41" s="316"/>
      <c r="C41" s="316"/>
      <c r="D41" s="316"/>
      <c r="E41" s="316"/>
      <c r="F41" s="316"/>
    </row>
    <row r="42" spans="1:6" ht="13">
      <c r="A42" s="29"/>
      <c r="B42" s="29"/>
      <c r="C42" s="29"/>
      <c r="D42" s="29"/>
      <c r="E42" s="131"/>
      <c r="F42" s="131"/>
    </row>
    <row r="43" spans="1:6" ht="13">
      <c r="A43" s="56" t="s">
        <v>16</v>
      </c>
      <c r="B43" s="55"/>
      <c r="C43" s="29"/>
      <c r="D43" s="29"/>
      <c r="E43" s="131"/>
      <c r="F43" s="131"/>
    </row>
    <row r="44" spans="1:6">
      <c r="A44" s="318" t="s">
        <v>65</v>
      </c>
      <c r="B44" s="318"/>
      <c r="C44" s="318"/>
      <c r="D44" s="318"/>
      <c r="E44" s="318"/>
      <c r="F44" s="318"/>
    </row>
    <row r="45" spans="1:6">
      <c r="A45" s="318"/>
      <c r="B45" s="318"/>
      <c r="C45" s="318"/>
      <c r="D45" s="318"/>
      <c r="E45" s="318"/>
      <c r="F45" s="318"/>
    </row>
    <row r="46" spans="1:6" ht="12.75" customHeight="1">
      <c r="A46" s="318"/>
      <c r="B46" s="318"/>
      <c r="C46" s="318"/>
      <c r="D46" s="318"/>
      <c r="E46" s="318"/>
      <c r="F46" s="318"/>
    </row>
    <row r="47" spans="1:6">
      <c r="A47" s="318"/>
      <c r="B47" s="318"/>
      <c r="C47" s="318"/>
      <c r="D47" s="318"/>
      <c r="E47" s="318"/>
      <c r="F47" s="318"/>
    </row>
    <row r="48" spans="1:6" ht="13">
      <c r="A48" s="48"/>
      <c r="B48" s="48"/>
      <c r="C48" s="48"/>
      <c r="D48" s="48"/>
      <c r="E48" s="132"/>
      <c r="F48" s="132"/>
    </row>
    <row r="49" spans="1:6">
      <c r="A49" s="318" t="s">
        <v>64</v>
      </c>
      <c r="B49" s="318"/>
      <c r="C49" s="318"/>
      <c r="D49" s="318"/>
      <c r="E49" s="318"/>
      <c r="F49" s="318"/>
    </row>
    <row r="50" spans="1:6">
      <c r="A50" s="318"/>
      <c r="B50" s="318"/>
      <c r="C50" s="318"/>
      <c r="D50" s="318"/>
      <c r="E50" s="318"/>
      <c r="F50" s="318"/>
    </row>
    <row r="51" spans="1:6">
      <c r="A51" s="318"/>
      <c r="B51" s="318"/>
      <c r="C51" s="318"/>
      <c r="D51" s="318"/>
      <c r="E51" s="318"/>
      <c r="F51" s="318"/>
    </row>
    <row r="52" spans="1:6" ht="13">
      <c r="A52" s="48"/>
      <c r="B52" s="48"/>
      <c r="C52" s="48"/>
      <c r="D52" s="48"/>
      <c r="E52" s="132"/>
      <c r="F52" s="132"/>
    </row>
    <row r="53" spans="1:6">
      <c r="A53" s="318" t="s">
        <v>58</v>
      </c>
      <c r="B53" s="318"/>
      <c r="C53" s="318"/>
      <c r="D53" s="318"/>
      <c r="E53" s="318"/>
      <c r="F53" s="318"/>
    </row>
    <row r="54" spans="1:6">
      <c r="A54" s="318"/>
      <c r="B54" s="318"/>
      <c r="C54" s="318"/>
      <c r="D54" s="318"/>
      <c r="E54" s="318"/>
      <c r="F54" s="318"/>
    </row>
    <row r="55" spans="1:6">
      <c r="A55" s="318"/>
      <c r="B55" s="318"/>
      <c r="C55" s="318"/>
      <c r="D55" s="318"/>
      <c r="E55" s="318"/>
      <c r="F55" s="318"/>
    </row>
    <row r="56" spans="1:6">
      <c r="A56" s="318"/>
      <c r="B56" s="318"/>
      <c r="C56" s="318"/>
      <c r="D56" s="318"/>
      <c r="E56" s="318"/>
      <c r="F56" s="318"/>
    </row>
    <row r="57" spans="1:6">
      <c r="A57" s="318"/>
      <c r="B57" s="318"/>
      <c r="C57" s="318"/>
      <c r="D57" s="318"/>
      <c r="E57" s="318"/>
      <c r="F57" s="318"/>
    </row>
    <row r="58" spans="1:6">
      <c r="A58" s="318" t="s">
        <v>0</v>
      </c>
      <c r="B58" s="318"/>
      <c r="C58" s="318"/>
      <c r="D58" s="318"/>
      <c r="E58" s="318"/>
      <c r="F58" s="318"/>
    </row>
    <row r="59" spans="1:6">
      <c r="A59" s="318"/>
      <c r="B59" s="318"/>
      <c r="C59" s="318"/>
      <c r="D59" s="318"/>
      <c r="E59" s="318"/>
      <c r="F59" s="318"/>
    </row>
    <row r="60" spans="1:6" ht="13">
      <c r="A60" s="48"/>
      <c r="B60" s="48"/>
      <c r="C60" s="48"/>
      <c r="D60" s="48"/>
      <c r="E60" s="132"/>
      <c r="F60" s="132"/>
    </row>
    <row r="61" spans="1:6">
      <c r="A61" s="318" t="s">
        <v>59</v>
      </c>
      <c r="B61" s="318"/>
      <c r="C61" s="318"/>
      <c r="D61" s="318"/>
      <c r="E61" s="318"/>
      <c r="F61" s="318"/>
    </row>
    <row r="62" spans="1:6">
      <c r="A62" s="318"/>
      <c r="B62" s="318"/>
      <c r="C62" s="318"/>
      <c r="D62" s="318"/>
      <c r="E62" s="318"/>
      <c r="F62" s="318"/>
    </row>
    <row r="63" spans="1:6">
      <c r="A63" s="318"/>
      <c r="B63" s="318"/>
      <c r="C63" s="318"/>
      <c r="D63" s="318"/>
      <c r="E63" s="318"/>
      <c r="F63" s="318"/>
    </row>
    <row r="64" spans="1:6">
      <c r="A64" s="318"/>
      <c r="B64" s="318"/>
      <c r="C64" s="318"/>
      <c r="D64" s="318"/>
      <c r="E64" s="318"/>
      <c r="F64" s="318"/>
    </row>
    <row r="65" spans="1:11">
      <c r="A65" s="319"/>
      <c r="B65" s="319"/>
      <c r="C65" s="319"/>
      <c r="D65" s="319"/>
      <c r="E65" s="319"/>
      <c r="F65" s="319"/>
    </row>
    <row r="66" spans="1:11">
      <c r="A66" s="318"/>
      <c r="B66" s="318"/>
      <c r="C66" s="318"/>
      <c r="D66" s="318"/>
      <c r="E66" s="318"/>
      <c r="F66" s="318"/>
    </row>
    <row r="67" spans="1:11">
      <c r="A67" s="318" t="s">
        <v>1</v>
      </c>
      <c r="B67" s="318"/>
      <c r="C67" s="318"/>
      <c r="D67" s="318"/>
      <c r="E67" s="318"/>
      <c r="F67" s="318"/>
    </row>
    <row r="68" spans="1:11">
      <c r="A68" s="318"/>
      <c r="B68" s="318"/>
      <c r="C68" s="318"/>
      <c r="D68" s="318"/>
      <c r="E68" s="318"/>
      <c r="F68" s="318"/>
    </row>
    <row r="69" spans="1:11" ht="13">
      <c r="A69" s="317" t="s">
        <v>31</v>
      </c>
      <c r="B69" s="317"/>
      <c r="C69" s="317"/>
      <c r="D69" s="317"/>
      <c r="E69" s="317"/>
      <c r="F69" s="317"/>
    </row>
    <row r="70" spans="1:11" ht="13">
      <c r="A70" s="47"/>
      <c r="B70" s="47"/>
      <c r="C70" s="47"/>
      <c r="D70" s="47"/>
      <c r="E70" s="133"/>
      <c r="F70" s="133"/>
    </row>
    <row r="71" spans="1:11">
      <c r="A71" s="34"/>
      <c r="B71" s="33" t="s">
        <v>19</v>
      </c>
      <c r="C71" s="33" t="s">
        <v>20</v>
      </c>
      <c r="D71" s="35" t="s">
        <v>21</v>
      </c>
      <c r="E71" s="124" t="s">
        <v>12</v>
      </c>
      <c r="F71" s="124" t="s">
        <v>13</v>
      </c>
    </row>
    <row r="72" spans="1:11">
      <c r="A72" s="34"/>
      <c r="B72" s="33"/>
      <c r="C72" s="33"/>
      <c r="D72" s="35"/>
      <c r="E72" s="124"/>
      <c r="F72" s="124"/>
    </row>
    <row r="73" spans="1:11" ht="14.5">
      <c r="A73" s="199" t="s">
        <v>36</v>
      </c>
      <c r="B73" s="222" t="s">
        <v>238</v>
      </c>
      <c r="C73" s="223"/>
      <c r="D73" s="224" t="s">
        <v>235</v>
      </c>
      <c r="E73" s="225"/>
      <c r="F73" s="226" t="str">
        <f t="shared" ref="F73:F78" si="0">IF(ISNUMBER(D73),D73*E73,"")</f>
        <v/>
      </c>
    </row>
    <row r="74" spans="1:11" ht="91.5" customHeight="1">
      <c r="A74" s="199"/>
      <c r="B74" s="227" t="s">
        <v>258</v>
      </c>
      <c r="C74" s="223"/>
      <c r="D74" s="224" t="s">
        <v>235</v>
      </c>
      <c r="E74" s="225"/>
      <c r="F74" s="226" t="str">
        <f t="shared" si="0"/>
        <v/>
      </c>
    </row>
    <row r="75" spans="1:11">
      <c r="A75" s="199"/>
      <c r="B75" s="223" t="s">
        <v>236</v>
      </c>
      <c r="C75" s="223"/>
      <c r="D75" s="224" t="s">
        <v>235</v>
      </c>
      <c r="E75" s="225"/>
      <c r="F75" s="226" t="str">
        <f t="shared" si="0"/>
        <v/>
      </c>
    </row>
    <row r="76" spans="1:11" ht="25">
      <c r="A76" s="199"/>
      <c r="B76" s="223" t="s">
        <v>237</v>
      </c>
      <c r="C76" s="223"/>
      <c r="D76" s="224" t="s">
        <v>235</v>
      </c>
      <c r="E76" s="225"/>
      <c r="F76" s="226" t="str">
        <f t="shared" si="0"/>
        <v/>
      </c>
    </row>
    <row r="77" spans="1:11">
      <c r="A77" s="199"/>
      <c r="B77" s="223" t="s">
        <v>236</v>
      </c>
      <c r="C77" s="223"/>
      <c r="D77" s="224" t="s">
        <v>235</v>
      </c>
      <c r="E77" s="225"/>
      <c r="F77" s="226" t="str">
        <f t="shared" si="0"/>
        <v/>
      </c>
    </row>
    <row r="78" spans="1:11">
      <c r="A78" s="199"/>
      <c r="B78" s="228" t="s">
        <v>239</v>
      </c>
      <c r="C78" s="229" t="s">
        <v>33</v>
      </c>
      <c r="D78" s="224">
        <v>80</v>
      </c>
      <c r="E78" s="225">
        <v>0</v>
      </c>
      <c r="F78" s="226">
        <f t="shared" si="0"/>
        <v>0</v>
      </c>
      <c r="H78">
        <v>43.2</v>
      </c>
      <c r="I78">
        <v>3.1</v>
      </c>
      <c r="J78">
        <f>I78*K78</f>
        <v>70.37</v>
      </c>
      <c r="K78">
        <f>J83+J82+J81+J80</f>
        <v>22.700000000000003</v>
      </c>
    </row>
    <row r="79" spans="1:11">
      <c r="A79" s="199"/>
      <c r="B79" s="228"/>
      <c r="C79" s="229"/>
      <c r="D79" s="224"/>
      <c r="E79" s="225"/>
      <c r="F79" s="226"/>
    </row>
    <row r="80" spans="1:11" ht="29">
      <c r="A80" s="199" t="s">
        <v>34</v>
      </c>
      <c r="B80" s="222" t="s">
        <v>266</v>
      </c>
      <c r="C80" s="229"/>
      <c r="D80" s="224"/>
      <c r="E80" s="225"/>
      <c r="F80" s="226"/>
      <c r="J80">
        <v>6.6</v>
      </c>
    </row>
    <row r="81" spans="1:11" ht="94" customHeight="1">
      <c r="A81" s="199"/>
      <c r="B81" s="227" t="s">
        <v>258</v>
      </c>
      <c r="C81" s="229"/>
      <c r="D81" s="224"/>
      <c r="E81" s="225"/>
      <c r="F81" s="226"/>
      <c r="J81">
        <v>7</v>
      </c>
    </row>
    <row r="82" spans="1:11" ht="13" customHeight="1">
      <c r="A82" s="199"/>
      <c r="B82" s="235" t="s">
        <v>265</v>
      </c>
      <c r="C82" s="229"/>
      <c r="D82" s="224"/>
      <c r="E82" s="225"/>
      <c r="F82" s="226"/>
      <c r="J82">
        <v>5.0999999999999996</v>
      </c>
    </row>
    <row r="83" spans="1:11">
      <c r="A83" s="199"/>
      <c r="B83" s="235" t="s">
        <v>264</v>
      </c>
      <c r="C83" s="223"/>
      <c r="D83" s="224" t="s">
        <v>235</v>
      </c>
      <c r="E83" s="225"/>
      <c r="F83" s="226" t="str">
        <f t="shared" ref="F83:F86" si="1">IF(ISNUMBER(D83),D83*E83,"")</f>
        <v/>
      </c>
      <c r="J83">
        <v>4</v>
      </c>
    </row>
    <row r="84" spans="1:11" ht="25">
      <c r="A84" s="199"/>
      <c r="B84" s="223" t="s">
        <v>237</v>
      </c>
      <c r="C84" s="223"/>
      <c r="D84" s="224" t="s">
        <v>235</v>
      </c>
      <c r="E84" s="225"/>
      <c r="F84" s="226" t="str">
        <f t="shared" si="1"/>
        <v/>
      </c>
    </row>
    <row r="85" spans="1:11">
      <c r="A85" s="199"/>
      <c r="B85" s="235" t="s">
        <v>265</v>
      </c>
      <c r="C85" s="223"/>
      <c r="D85" s="224" t="s">
        <v>235</v>
      </c>
      <c r="E85" s="225"/>
      <c r="F85" s="226" t="str">
        <f t="shared" si="1"/>
        <v/>
      </c>
    </row>
    <row r="86" spans="1:11">
      <c r="A86" s="199"/>
      <c r="B86" s="235" t="s">
        <v>264</v>
      </c>
      <c r="C86" s="229" t="s">
        <v>33</v>
      </c>
      <c r="D86" s="224">
        <v>46</v>
      </c>
      <c r="E86" s="225">
        <v>0</v>
      </c>
      <c r="F86" s="226">
        <f t="shared" si="1"/>
        <v>0</v>
      </c>
      <c r="I86">
        <v>1.2</v>
      </c>
      <c r="J86">
        <v>3</v>
      </c>
      <c r="K86">
        <v>3.2</v>
      </c>
    </row>
    <row r="87" spans="1:11">
      <c r="A87" s="199"/>
      <c r="B87" s="228" t="s">
        <v>239</v>
      </c>
      <c r="C87" s="229"/>
      <c r="D87" s="224"/>
      <c r="E87" s="225"/>
      <c r="F87" s="226"/>
      <c r="I87">
        <f>I86+J86+K86</f>
        <v>7.4</v>
      </c>
      <c r="J87">
        <v>2</v>
      </c>
      <c r="K87">
        <v>3.1</v>
      </c>
    </row>
    <row r="88" spans="1:11">
      <c r="A88" s="199"/>
      <c r="B88" s="228"/>
      <c r="C88" s="229"/>
      <c r="D88" s="224"/>
      <c r="E88" s="225"/>
      <c r="F88" s="226"/>
      <c r="I88">
        <f>I87*J87*K87</f>
        <v>45.88</v>
      </c>
    </row>
    <row r="89" spans="1:11" ht="162" customHeight="1">
      <c r="A89" s="199" t="s">
        <v>37</v>
      </c>
      <c r="B89" s="180" t="s">
        <v>252</v>
      </c>
      <c r="C89" s="33"/>
      <c r="D89" s="35"/>
      <c r="E89" s="124"/>
      <c r="F89" s="124"/>
    </row>
    <row r="90" spans="1:11">
      <c r="A90" s="34"/>
      <c r="B90" s="75" t="s">
        <v>254</v>
      </c>
      <c r="C90" s="33"/>
      <c r="D90" s="35"/>
      <c r="E90" s="124"/>
      <c r="F90" s="124"/>
    </row>
    <row r="91" spans="1:11">
      <c r="A91" s="34"/>
      <c r="B91" s="75" t="s">
        <v>195</v>
      </c>
      <c r="C91" s="200" t="s">
        <v>33</v>
      </c>
      <c r="D91" s="31">
        <v>3</v>
      </c>
      <c r="E91" s="37">
        <v>0</v>
      </c>
      <c r="F91" s="37">
        <f t="shared" ref="F91" si="2">D91*E91</f>
        <v>0</v>
      </c>
    </row>
    <row r="92" spans="1:11">
      <c r="A92" s="34"/>
      <c r="B92" s="75"/>
      <c r="C92" s="200"/>
      <c r="D92" s="31"/>
      <c r="E92" s="37"/>
      <c r="F92" s="37"/>
    </row>
    <row r="93" spans="1:11" ht="25.5">
      <c r="A93" s="199" t="s">
        <v>38</v>
      </c>
      <c r="B93" s="236" t="s">
        <v>267</v>
      </c>
      <c r="C93" s="200"/>
      <c r="D93" s="31"/>
      <c r="E93" s="37"/>
      <c r="F93" s="37"/>
    </row>
    <row r="94" spans="1:11" ht="112.5">
      <c r="A94" s="34"/>
      <c r="B94" s="40" t="s">
        <v>270</v>
      </c>
      <c r="C94" s="2"/>
      <c r="D94" s="41"/>
      <c r="E94" s="237"/>
      <c r="F94" s="237"/>
    </row>
    <row r="95" spans="1:11">
      <c r="A95" s="34"/>
      <c r="B95" s="75" t="s">
        <v>269</v>
      </c>
      <c r="C95" s="2" t="s">
        <v>33</v>
      </c>
      <c r="D95" s="41">
        <v>5</v>
      </c>
      <c r="E95" s="238">
        <v>0</v>
      </c>
      <c r="F95" s="238">
        <f>E95*D95</f>
        <v>0</v>
      </c>
    </row>
    <row r="96" spans="1:11">
      <c r="A96" s="34"/>
      <c r="B96" s="75"/>
      <c r="C96" s="2"/>
      <c r="D96" s="41"/>
      <c r="E96" s="238"/>
      <c r="F96" s="238"/>
    </row>
    <row r="97" spans="1:11" ht="38">
      <c r="A97" s="11" t="s">
        <v>39</v>
      </c>
      <c r="B97" s="239" t="s">
        <v>271</v>
      </c>
      <c r="C97" s="182"/>
      <c r="D97" s="240"/>
      <c r="E97" s="237"/>
      <c r="F97" s="237"/>
    </row>
    <row r="98" spans="1:11" ht="125">
      <c r="A98" s="241"/>
      <c r="B98" s="206" t="s">
        <v>268</v>
      </c>
      <c r="C98" s="182"/>
      <c r="D98" s="240"/>
      <c r="E98" s="237"/>
      <c r="F98" s="237"/>
    </row>
    <row r="99" spans="1:11">
      <c r="A99" s="241"/>
      <c r="B99" s="180" t="s">
        <v>269</v>
      </c>
      <c r="C99" s="182" t="s">
        <v>33</v>
      </c>
      <c r="D99" s="240">
        <v>4</v>
      </c>
      <c r="E99" s="238">
        <v>0</v>
      </c>
      <c r="F99" s="238">
        <f>E99*D99</f>
        <v>0</v>
      </c>
    </row>
    <row r="100" spans="1:11">
      <c r="A100" s="34"/>
      <c r="B100" s="75"/>
      <c r="C100" s="2"/>
      <c r="D100" s="41"/>
      <c r="E100" s="238"/>
      <c r="F100" s="238"/>
    </row>
    <row r="101" spans="1:11" ht="134.5" customHeight="1">
      <c r="A101" s="234" t="s">
        <v>40</v>
      </c>
      <c r="B101" s="219" t="s">
        <v>240</v>
      </c>
      <c r="C101" s="230"/>
      <c r="D101" s="224" t="s">
        <v>235</v>
      </c>
      <c r="E101" s="225"/>
      <c r="F101" s="226" t="str">
        <f t="shared" ref="F101" si="3">IF(ISNUMBER(D101),D101*E101,"")</f>
        <v/>
      </c>
    </row>
    <row r="102" spans="1:11" ht="25">
      <c r="A102" s="34"/>
      <c r="B102" s="228" t="s">
        <v>253</v>
      </c>
      <c r="C102" s="230" t="s">
        <v>33</v>
      </c>
      <c r="D102" s="224">
        <v>150</v>
      </c>
      <c r="E102" s="225">
        <v>0</v>
      </c>
      <c r="F102" s="226">
        <f>IF(ISNUMBER(D102),D102*E102,"")</f>
        <v>0</v>
      </c>
      <c r="G102">
        <v>18</v>
      </c>
      <c r="H102">
        <v>12</v>
      </c>
      <c r="I102">
        <v>46</v>
      </c>
      <c r="J102">
        <v>20</v>
      </c>
      <c r="K102">
        <v>14</v>
      </c>
    </row>
    <row r="103" spans="1:11" ht="13">
      <c r="A103" s="34"/>
      <c r="B103" s="102"/>
      <c r="C103" s="33"/>
      <c r="D103" s="35"/>
      <c r="E103" s="124"/>
      <c r="F103" s="124"/>
    </row>
    <row r="104" spans="1:11">
      <c r="A104" s="11"/>
      <c r="B104" s="75"/>
      <c r="C104" s="200"/>
      <c r="D104" s="32"/>
      <c r="E104" s="125"/>
      <c r="F104" s="125"/>
    </row>
    <row r="105" spans="1:11" ht="211.5" customHeight="1">
      <c r="A105" s="199" t="s">
        <v>41</v>
      </c>
      <c r="B105" s="233" t="s">
        <v>259</v>
      </c>
      <c r="C105" s="200" t="s">
        <v>33</v>
      </c>
      <c r="D105" s="31">
        <v>15</v>
      </c>
      <c r="E105" s="37">
        <v>0</v>
      </c>
      <c r="F105" s="37">
        <f t="shared" ref="F105" si="4">D105*E105</f>
        <v>0</v>
      </c>
    </row>
    <row r="106" spans="1:11">
      <c r="A106" s="199"/>
      <c r="B106" s="233"/>
      <c r="C106" s="200"/>
      <c r="D106" s="31"/>
      <c r="E106" s="37"/>
      <c r="F106" s="37"/>
    </row>
    <row r="107" spans="1:11" ht="101.5">
      <c r="A107" s="234" t="s">
        <v>191</v>
      </c>
      <c r="B107" s="231" t="s">
        <v>386</v>
      </c>
      <c r="C107" s="200" t="s">
        <v>33</v>
      </c>
      <c r="D107" s="31">
        <v>20</v>
      </c>
      <c r="E107" s="37">
        <v>0</v>
      </c>
      <c r="F107" s="37">
        <f t="shared" ref="F107" si="5">D107*E107</f>
        <v>0</v>
      </c>
    </row>
    <row r="108" spans="1:11" ht="125.5">
      <c r="A108" s="197" t="s">
        <v>162</v>
      </c>
      <c r="B108" s="202" t="s">
        <v>207</v>
      </c>
      <c r="C108" s="200" t="s">
        <v>42</v>
      </c>
      <c r="D108" s="31">
        <v>10</v>
      </c>
      <c r="E108" s="37">
        <v>0</v>
      </c>
      <c r="F108" s="37">
        <f t="shared" ref="F108" si="6">D108*E108</f>
        <v>0</v>
      </c>
    </row>
    <row r="109" spans="1:11">
      <c r="A109" s="11"/>
      <c r="B109" s="201"/>
      <c r="C109" s="200"/>
      <c r="D109" s="31"/>
      <c r="E109" s="37"/>
      <c r="F109" s="37"/>
    </row>
    <row r="110" spans="1:11" ht="50.5">
      <c r="A110" s="11" t="s">
        <v>164</v>
      </c>
      <c r="B110" s="202" t="s">
        <v>208</v>
      </c>
      <c r="C110" s="200"/>
      <c r="D110" s="31"/>
      <c r="E110" s="37"/>
      <c r="F110" s="37"/>
    </row>
    <row r="111" spans="1:11">
      <c r="A111" s="11"/>
      <c r="B111" s="201" t="s">
        <v>187</v>
      </c>
      <c r="C111" s="200" t="s">
        <v>42</v>
      </c>
      <c r="D111" s="31">
        <v>10</v>
      </c>
      <c r="E111" s="37">
        <v>0</v>
      </c>
      <c r="F111" s="37">
        <f t="shared" ref="F111:F112" si="7">D111*E111</f>
        <v>0</v>
      </c>
    </row>
    <row r="112" spans="1:11">
      <c r="A112" s="11"/>
      <c r="B112" s="201" t="s">
        <v>188</v>
      </c>
      <c r="C112" s="200" t="s">
        <v>42</v>
      </c>
      <c r="D112" s="31">
        <v>10</v>
      </c>
      <c r="E112" s="37">
        <v>0</v>
      </c>
      <c r="F112" s="37">
        <f t="shared" si="7"/>
        <v>0</v>
      </c>
    </row>
    <row r="113" spans="1:6">
      <c r="A113" s="11"/>
      <c r="B113" s="201"/>
      <c r="C113" s="200"/>
      <c r="D113" s="31"/>
      <c r="E113" s="125"/>
      <c r="F113" s="125"/>
    </row>
    <row r="114" spans="1:6">
      <c r="A114" s="168"/>
      <c r="B114" s="170"/>
      <c r="C114" s="169"/>
      <c r="D114" s="112"/>
      <c r="E114" s="125"/>
      <c r="F114" s="125"/>
    </row>
    <row r="115" spans="1:6">
      <c r="A115" s="174"/>
      <c r="B115" s="175"/>
      <c r="C115" s="176"/>
      <c r="D115" s="173"/>
      <c r="E115" s="125"/>
      <c r="F115" s="125"/>
    </row>
    <row r="116" spans="1:6" ht="211" customHeight="1">
      <c r="A116" s="199" t="s">
        <v>192</v>
      </c>
      <c r="B116" s="180" t="s">
        <v>261</v>
      </c>
      <c r="C116" s="33"/>
      <c r="D116" s="35"/>
      <c r="E116" s="124"/>
      <c r="F116" s="124"/>
    </row>
    <row r="117" spans="1:6">
      <c r="A117" s="34"/>
      <c r="B117" s="75" t="s">
        <v>260</v>
      </c>
      <c r="C117" s="33"/>
      <c r="D117" s="35"/>
      <c r="E117" s="124"/>
      <c r="F117" s="124"/>
    </row>
    <row r="118" spans="1:6">
      <c r="A118" s="34"/>
      <c r="B118" s="75" t="s">
        <v>195</v>
      </c>
      <c r="C118" s="200" t="s">
        <v>33</v>
      </c>
      <c r="D118" s="31">
        <v>20</v>
      </c>
      <c r="E118" s="37">
        <v>0</v>
      </c>
      <c r="F118" s="37">
        <f t="shared" ref="F118" si="8">D118*E118</f>
        <v>0</v>
      </c>
    </row>
    <row r="119" spans="1:6">
      <c r="A119" s="34"/>
      <c r="B119" s="75"/>
      <c r="C119" s="200"/>
      <c r="D119" s="31"/>
      <c r="E119" s="37"/>
      <c r="F119" s="37"/>
    </row>
    <row r="120" spans="1:6" ht="50">
      <c r="A120" s="234" t="s">
        <v>193</v>
      </c>
      <c r="B120" s="228" t="s">
        <v>241</v>
      </c>
      <c r="C120" s="153"/>
      <c r="D120" s="224"/>
      <c r="E120" s="154"/>
      <c r="F120" s="226"/>
    </row>
    <row r="121" spans="1:6">
      <c r="A121" s="34"/>
      <c r="B121" s="228" t="s">
        <v>242</v>
      </c>
      <c r="C121" s="153" t="s">
        <v>42</v>
      </c>
      <c r="D121" s="224">
        <v>6</v>
      </c>
      <c r="E121" s="154">
        <v>0</v>
      </c>
      <c r="F121" s="226">
        <f>IF(ISNUMBER(D121),D121*E121,"")</f>
        <v>0</v>
      </c>
    </row>
    <row r="122" spans="1:6">
      <c r="A122" s="174"/>
      <c r="B122" s="175"/>
      <c r="C122" s="176"/>
      <c r="D122" s="173"/>
      <c r="E122" s="37"/>
      <c r="F122" s="37"/>
    </row>
    <row r="123" spans="1:6" ht="25">
      <c r="A123" s="197" t="s">
        <v>217</v>
      </c>
      <c r="B123" s="95" t="s">
        <v>169</v>
      </c>
      <c r="C123" s="57"/>
      <c r="D123" s="52"/>
      <c r="E123" s="130"/>
      <c r="F123" s="130"/>
    </row>
    <row r="124" spans="1:6">
      <c r="A124" s="11"/>
      <c r="B124" s="198" t="s">
        <v>9</v>
      </c>
      <c r="C124" s="57" t="s">
        <v>43</v>
      </c>
      <c r="D124" s="52">
        <v>8</v>
      </c>
      <c r="E124" s="5">
        <v>0</v>
      </c>
      <c r="F124" s="37">
        <f t="shared" ref="F124:F126" si="9">D124*E124</f>
        <v>0</v>
      </c>
    </row>
    <row r="125" spans="1:6">
      <c r="A125" s="11"/>
      <c r="B125" s="198" t="s">
        <v>10</v>
      </c>
      <c r="C125" s="57" t="s">
        <v>43</v>
      </c>
      <c r="D125" s="52">
        <v>8</v>
      </c>
      <c r="E125" s="5">
        <v>0</v>
      </c>
      <c r="F125" s="37">
        <f t="shared" si="9"/>
        <v>0</v>
      </c>
    </row>
    <row r="126" spans="1:6">
      <c r="A126" s="11"/>
      <c r="B126" s="198" t="s">
        <v>11</v>
      </c>
      <c r="C126" s="57" t="s">
        <v>43</v>
      </c>
      <c r="D126" s="52">
        <v>8</v>
      </c>
      <c r="E126" s="5">
        <v>0</v>
      </c>
      <c r="F126" s="37">
        <f t="shared" si="9"/>
        <v>0</v>
      </c>
    </row>
    <row r="127" spans="1:6">
      <c r="A127" s="11"/>
      <c r="B127" s="40"/>
      <c r="E127" s="283"/>
      <c r="F127" s="283"/>
    </row>
    <row r="128" spans="1:6" ht="15.5">
      <c r="A128" s="6" t="s">
        <v>37</v>
      </c>
      <c r="B128" s="9" t="s">
        <v>8</v>
      </c>
      <c r="C128" s="7"/>
      <c r="D128" s="30"/>
      <c r="E128" s="130"/>
      <c r="F128" s="284">
        <f>SUM(F73:F127)</f>
        <v>0</v>
      </c>
    </row>
    <row r="129" spans="5:6">
      <c r="E129" s="41"/>
      <c r="F129" s="41"/>
    </row>
    <row r="131" spans="5:6">
      <c r="E131" s="41"/>
      <c r="F131" s="41"/>
    </row>
  </sheetData>
  <mergeCells count="13">
    <mergeCell ref="A69:F69"/>
    <mergeCell ref="A44:F47"/>
    <mergeCell ref="A49:F51"/>
    <mergeCell ref="A53:F57"/>
    <mergeCell ref="A58:F59"/>
    <mergeCell ref="A61:F66"/>
    <mergeCell ref="A67:F68"/>
    <mergeCell ref="A37:F41"/>
    <mergeCell ref="A7:F12"/>
    <mergeCell ref="A14:F20"/>
    <mergeCell ref="A23:F26"/>
    <mergeCell ref="A28:F29"/>
    <mergeCell ref="A31:F35"/>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oddHeader>
    <oddFooter xml:space="preserve">&amp;L_______________________________________________________________________________________
</oddFooter>
  </headerFooter>
  <rowBreaks count="5" manualBreakCount="5">
    <brk id="52" max="16383" man="1"/>
    <brk id="69" max="16383" man="1"/>
    <brk id="92" max="5" man="1"/>
    <brk id="102" max="10" man="1"/>
    <brk id="1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view="pageLayout" topLeftCell="A136" zoomScaleNormal="100" zoomScaleSheetLayoutView="100" workbookViewId="0">
      <selection activeCell="F139" sqref="F139"/>
    </sheetView>
  </sheetViews>
  <sheetFormatPr defaultColWidth="9.1796875" defaultRowHeight="12.5"/>
  <cols>
    <col min="1" max="1" width="7.26953125" style="13" customWidth="1"/>
    <col min="2" max="2" width="44.81640625" style="13" customWidth="1"/>
    <col min="3" max="3" width="8.26953125" style="13" customWidth="1"/>
    <col min="4" max="4" width="7.90625" style="13" customWidth="1"/>
    <col min="5" max="5" width="9.1796875" style="52" customWidth="1"/>
    <col min="6" max="6" width="11" style="52" customWidth="1"/>
    <col min="7" max="256" width="9.1796875" style="13"/>
    <col min="257" max="257" width="7.26953125" style="13" customWidth="1"/>
    <col min="258" max="258" width="43.7265625" style="13" customWidth="1"/>
    <col min="259" max="259" width="8.26953125" style="13" customWidth="1"/>
    <col min="260" max="260" width="7.81640625" style="13" customWidth="1"/>
    <col min="261" max="261" width="10" style="13" customWidth="1"/>
    <col min="262" max="262" width="10.26953125" style="13" customWidth="1"/>
    <col min="263" max="512" width="9.1796875" style="13"/>
    <col min="513" max="513" width="7.26953125" style="13" customWidth="1"/>
    <col min="514" max="514" width="43.7265625" style="13" customWidth="1"/>
    <col min="515" max="515" width="8.26953125" style="13" customWidth="1"/>
    <col min="516" max="516" width="7.81640625" style="13" customWidth="1"/>
    <col min="517" max="517" width="10" style="13" customWidth="1"/>
    <col min="518" max="518" width="10.26953125" style="13" customWidth="1"/>
    <col min="519" max="768" width="9.1796875" style="13"/>
    <col min="769" max="769" width="7.26953125" style="13" customWidth="1"/>
    <col min="770" max="770" width="43.7265625" style="13" customWidth="1"/>
    <col min="771" max="771" width="8.26953125" style="13" customWidth="1"/>
    <col min="772" max="772" width="7.81640625" style="13" customWidth="1"/>
    <col min="773" max="773" width="10" style="13" customWidth="1"/>
    <col min="774" max="774" width="10.26953125" style="13" customWidth="1"/>
    <col min="775" max="1024" width="9.1796875" style="13"/>
    <col min="1025" max="1025" width="7.26953125" style="13" customWidth="1"/>
    <col min="1026" max="1026" width="43.7265625" style="13" customWidth="1"/>
    <col min="1027" max="1027" width="8.26953125" style="13" customWidth="1"/>
    <col min="1028" max="1028" width="7.81640625" style="13" customWidth="1"/>
    <col min="1029" max="1029" width="10" style="13" customWidth="1"/>
    <col min="1030" max="1030" width="10.26953125" style="13" customWidth="1"/>
    <col min="1031" max="1280" width="9.1796875" style="13"/>
    <col min="1281" max="1281" width="7.26953125" style="13" customWidth="1"/>
    <col min="1282" max="1282" width="43.7265625" style="13" customWidth="1"/>
    <col min="1283" max="1283" width="8.26953125" style="13" customWidth="1"/>
    <col min="1284" max="1284" width="7.81640625" style="13" customWidth="1"/>
    <col min="1285" max="1285" width="10" style="13" customWidth="1"/>
    <col min="1286" max="1286" width="10.26953125" style="13" customWidth="1"/>
    <col min="1287" max="1536" width="9.1796875" style="13"/>
    <col min="1537" max="1537" width="7.26953125" style="13" customWidth="1"/>
    <col min="1538" max="1538" width="43.7265625" style="13" customWidth="1"/>
    <col min="1539" max="1539" width="8.26953125" style="13" customWidth="1"/>
    <col min="1540" max="1540" width="7.81640625" style="13" customWidth="1"/>
    <col min="1541" max="1541" width="10" style="13" customWidth="1"/>
    <col min="1542" max="1542" width="10.26953125" style="13" customWidth="1"/>
    <col min="1543" max="1792" width="9.1796875" style="13"/>
    <col min="1793" max="1793" width="7.26953125" style="13" customWidth="1"/>
    <col min="1794" max="1794" width="43.7265625" style="13" customWidth="1"/>
    <col min="1795" max="1795" width="8.26953125" style="13" customWidth="1"/>
    <col min="1796" max="1796" width="7.81640625" style="13" customWidth="1"/>
    <col min="1797" max="1797" width="10" style="13" customWidth="1"/>
    <col min="1798" max="1798" width="10.26953125" style="13" customWidth="1"/>
    <col min="1799" max="2048" width="9.1796875" style="13"/>
    <col min="2049" max="2049" width="7.26953125" style="13" customWidth="1"/>
    <col min="2050" max="2050" width="43.7265625" style="13" customWidth="1"/>
    <col min="2051" max="2051" width="8.26953125" style="13" customWidth="1"/>
    <col min="2052" max="2052" width="7.81640625" style="13" customWidth="1"/>
    <col min="2053" max="2053" width="10" style="13" customWidth="1"/>
    <col min="2054" max="2054" width="10.26953125" style="13" customWidth="1"/>
    <col min="2055" max="2304" width="9.1796875" style="13"/>
    <col min="2305" max="2305" width="7.26953125" style="13" customWidth="1"/>
    <col min="2306" max="2306" width="43.7265625" style="13" customWidth="1"/>
    <col min="2307" max="2307" width="8.26953125" style="13" customWidth="1"/>
    <col min="2308" max="2308" width="7.81640625" style="13" customWidth="1"/>
    <col min="2309" max="2309" width="10" style="13" customWidth="1"/>
    <col min="2310" max="2310" width="10.26953125" style="13" customWidth="1"/>
    <col min="2311" max="2560" width="9.1796875" style="13"/>
    <col min="2561" max="2561" width="7.26953125" style="13" customWidth="1"/>
    <col min="2562" max="2562" width="43.7265625" style="13" customWidth="1"/>
    <col min="2563" max="2563" width="8.26953125" style="13" customWidth="1"/>
    <col min="2564" max="2564" width="7.81640625" style="13" customWidth="1"/>
    <col min="2565" max="2565" width="10" style="13" customWidth="1"/>
    <col min="2566" max="2566" width="10.26953125" style="13" customWidth="1"/>
    <col min="2567" max="2816" width="9.1796875" style="13"/>
    <col min="2817" max="2817" width="7.26953125" style="13" customWidth="1"/>
    <col min="2818" max="2818" width="43.7265625" style="13" customWidth="1"/>
    <col min="2819" max="2819" width="8.26953125" style="13" customWidth="1"/>
    <col min="2820" max="2820" width="7.81640625" style="13" customWidth="1"/>
    <col min="2821" max="2821" width="10" style="13" customWidth="1"/>
    <col min="2822" max="2822" width="10.26953125" style="13" customWidth="1"/>
    <col min="2823" max="3072" width="9.1796875" style="13"/>
    <col min="3073" max="3073" width="7.26953125" style="13" customWidth="1"/>
    <col min="3074" max="3074" width="43.7265625" style="13" customWidth="1"/>
    <col min="3075" max="3075" width="8.26953125" style="13" customWidth="1"/>
    <col min="3076" max="3076" width="7.81640625" style="13" customWidth="1"/>
    <col min="3077" max="3077" width="10" style="13" customWidth="1"/>
    <col min="3078" max="3078" width="10.26953125" style="13" customWidth="1"/>
    <col min="3079" max="3328" width="9.1796875" style="13"/>
    <col min="3329" max="3329" width="7.26953125" style="13" customWidth="1"/>
    <col min="3330" max="3330" width="43.7265625" style="13" customWidth="1"/>
    <col min="3331" max="3331" width="8.26953125" style="13" customWidth="1"/>
    <col min="3332" max="3332" width="7.81640625" style="13" customWidth="1"/>
    <col min="3333" max="3333" width="10" style="13" customWidth="1"/>
    <col min="3334" max="3334" width="10.26953125" style="13" customWidth="1"/>
    <col min="3335" max="3584" width="9.1796875" style="13"/>
    <col min="3585" max="3585" width="7.26953125" style="13" customWidth="1"/>
    <col min="3586" max="3586" width="43.7265625" style="13" customWidth="1"/>
    <col min="3587" max="3587" width="8.26953125" style="13" customWidth="1"/>
    <col min="3588" max="3588" width="7.81640625" style="13" customWidth="1"/>
    <col min="3589" max="3589" width="10" style="13" customWidth="1"/>
    <col min="3590" max="3590" width="10.26953125" style="13" customWidth="1"/>
    <col min="3591" max="3840" width="9.1796875" style="13"/>
    <col min="3841" max="3841" width="7.26953125" style="13" customWidth="1"/>
    <col min="3842" max="3842" width="43.7265625" style="13" customWidth="1"/>
    <col min="3843" max="3843" width="8.26953125" style="13" customWidth="1"/>
    <col min="3844" max="3844" width="7.81640625" style="13" customWidth="1"/>
    <col min="3845" max="3845" width="10" style="13" customWidth="1"/>
    <col min="3846" max="3846" width="10.26953125" style="13" customWidth="1"/>
    <col min="3847" max="4096" width="9.1796875" style="13"/>
    <col min="4097" max="4097" width="7.26953125" style="13" customWidth="1"/>
    <col min="4098" max="4098" width="43.7265625" style="13" customWidth="1"/>
    <col min="4099" max="4099" width="8.26953125" style="13" customWidth="1"/>
    <col min="4100" max="4100" width="7.81640625" style="13" customWidth="1"/>
    <col min="4101" max="4101" width="10" style="13" customWidth="1"/>
    <col min="4102" max="4102" width="10.26953125" style="13" customWidth="1"/>
    <col min="4103" max="4352" width="9.1796875" style="13"/>
    <col min="4353" max="4353" width="7.26953125" style="13" customWidth="1"/>
    <col min="4354" max="4354" width="43.7265625" style="13" customWidth="1"/>
    <col min="4355" max="4355" width="8.26953125" style="13" customWidth="1"/>
    <col min="4356" max="4356" width="7.81640625" style="13" customWidth="1"/>
    <col min="4357" max="4357" width="10" style="13" customWidth="1"/>
    <col min="4358" max="4358" width="10.26953125" style="13" customWidth="1"/>
    <col min="4359" max="4608" width="9.1796875" style="13"/>
    <col min="4609" max="4609" width="7.26953125" style="13" customWidth="1"/>
    <col min="4610" max="4610" width="43.7265625" style="13" customWidth="1"/>
    <col min="4611" max="4611" width="8.26953125" style="13" customWidth="1"/>
    <col min="4612" max="4612" width="7.81640625" style="13" customWidth="1"/>
    <col min="4613" max="4613" width="10" style="13" customWidth="1"/>
    <col min="4614" max="4614" width="10.26953125" style="13" customWidth="1"/>
    <col min="4615" max="4864" width="9.1796875" style="13"/>
    <col min="4865" max="4865" width="7.26953125" style="13" customWidth="1"/>
    <col min="4866" max="4866" width="43.7265625" style="13" customWidth="1"/>
    <col min="4867" max="4867" width="8.26953125" style="13" customWidth="1"/>
    <col min="4868" max="4868" width="7.81640625" style="13" customWidth="1"/>
    <col min="4869" max="4869" width="10" style="13" customWidth="1"/>
    <col min="4870" max="4870" width="10.26953125" style="13" customWidth="1"/>
    <col min="4871" max="5120" width="9.1796875" style="13"/>
    <col min="5121" max="5121" width="7.26953125" style="13" customWidth="1"/>
    <col min="5122" max="5122" width="43.7265625" style="13" customWidth="1"/>
    <col min="5123" max="5123" width="8.26953125" style="13" customWidth="1"/>
    <col min="5124" max="5124" width="7.81640625" style="13" customWidth="1"/>
    <col min="5125" max="5125" width="10" style="13" customWidth="1"/>
    <col min="5126" max="5126" width="10.26953125" style="13" customWidth="1"/>
    <col min="5127" max="5376" width="9.1796875" style="13"/>
    <col min="5377" max="5377" width="7.26953125" style="13" customWidth="1"/>
    <col min="5378" max="5378" width="43.7265625" style="13" customWidth="1"/>
    <col min="5379" max="5379" width="8.26953125" style="13" customWidth="1"/>
    <col min="5380" max="5380" width="7.81640625" style="13" customWidth="1"/>
    <col min="5381" max="5381" width="10" style="13" customWidth="1"/>
    <col min="5382" max="5382" width="10.26953125" style="13" customWidth="1"/>
    <col min="5383" max="5632" width="9.1796875" style="13"/>
    <col min="5633" max="5633" width="7.26953125" style="13" customWidth="1"/>
    <col min="5634" max="5634" width="43.7265625" style="13" customWidth="1"/>
    <col min="5635" max="5635" width="8.26953125" style="13" customWidth="1"/>
    <col min="5636" max="5636" width="7.81640625" style="13" customWidth="1"/>
    <col min="5637" max="5637" width="10" style="13" customWidth="1"/>
    <col min="5638" max="5638" width="10.26953125" style="13" customWidth="1"/>
    <col min="5639" max="5888" width="9.1796875" style="13"/>
    <col min="5889" max="5889" width="7.26953125" style="13" customWidth="1"/>
    <col min="5890" max="5890" width="43.7265625" style="13" customWidth="1"/>
    <col min="5891" max="5891" width="8.26953125" style="13" customWidth="1"/>
    <col min="5892" max="5892" width="7.81640625" style="13" customWidth="1"/>
    <col min="5893" max="5893" width="10" style="13" customWidth="1"/>
    <col min="5894" max="5894" width="10.26953125" style="13" customWidth="1"/>
    <col min="5895" max="6144" width="9.1796875" style="13"/>
    <col min="6145" max="6145" width="7.26953125" style="13" customWidth="1"/>
    <col min="6146" max="6146" width="43.7265625" style="13" customWidth="1"/>
    <col min="6147" max="6147" width="8.26953125" style="13" customWidth="1"/>
    <col min="6148" max="6148" width="7.81640625" style="13" customWidth="1"/>
    <col min="6149" max="6149" width="10" style="13" customWidth="1"/>
    <col min="6150" max="6150" width="10.26953125" style="13" customWidth="1"/>
    <col min="6151" max="6400" width="9.1796875" style="13"/>
    <col min="6401" max="6401" width="7.26953125" style="13" customWidth="1"/>
    <col min="6402" max="6402" width="43.7265625" style="13" customWidth="1"/>
    <col min="6403" max="6403" width="8.26953125" style="13" customWidth="1"/>
    <col min="6404" max="6404" width="7.81640625" style="13" customWidth="1"/>
    <col min="6405" max="6405" width="10" style="13" customWidth="1"/>
    <col min="6406" max="6406" width="10.26953125" style="13" customWidth="1"/>
    <col min="6407" max="6656" width="9.1796875" style="13"/>
    <col min="6657" max="6657" width="7.26953125" style="13" customWidth="1"/>
    <col min="6658" max="6658" width="43.7265625" style="13" customWidth="1"/>
    <col min="6659" max="6659" width="8.26953125" style="13" customWidth="1"/>
    <col min="6660" max="6660" width="7.81640625" style="13" customWidth="1"/>
    <col min="6661" max="6661" width="10" style="13" customWidth="1"/>
    <col min="6662" max="6662" width="10.26953125" style="13" customWidth="1"/>
    <col min="6663" max="6912" width="9.1796875" style="13"/>
    <col min="6913" max="6913" width="7.26953125" style="13" customWidth="1"/>
    <col min="6914" max="6914" width="43.7265625" style="13" customWidth="1"/>
    <col min="6915" max="6915" width="8.26953125" style="13" customWidth="1"/>
    <col min="6916" max="6916" width="7.81640625" style="13" customWidth="1"/>
    <col min="6917" max="6917" width="10" style="13" customWidth="1"/>
    <col min="6918" max="6918" width="10.26953125" style="13" customWidth="1"/>
    <col min="6919" max="7168" width="9.1796875" style="13"/>
    <col min="7169" max="7169" width="7.26953125" style="13" customWidth="1"/>
    <col min="7170" max="7170" width="43.7265625" style="13" customWidth="1"/>
    <col min="7171" max="7171" width="8.26953125" style="13" customWidth="1"/>
    <col min="7172" max="7172" width="7.81640625" style="13" customWidth="1"/>
    <col min="7173" max="7173" width="10" style="13" customWidth="1"/>
    <col min="7174" max="7174" width="10.26953125" style="13" customWidth="1"/>
    <col min="7175" max="7424" width="9.1796875" style="13"/>
    <col min="7425" max="7425" width="7.26953125" style="13" customWidth="1"/>
    <col min="7426" max="7426" width="43.7265625" style="13" customWidth="1"/>
    <col min="7427" max="7427" width="8.26953125" style="13" customWidth="1"/>
    <col min="7428" max="7428" width="7.81640625" style="13" customWidth="1"/>
    <col min="7429" max="7429" width="10" style="13" customWidth="1"/>
    <col min="7430" max="7430" width="10.26953125" style="13" customWidth="1"/>
    <col min="7431" max="7680" width="9.1796875" style="13"/>
    <col min="7681" max="7681" width="7.26953125" style="13" customWidth="1"/>
    <col min="7682" max="7682" width="43.7265625" style="13" customWidth="1"/>
    <col min="7683" max="7683" width="8.26953125" style="13" customWidth="1"/>
    <col min="7684" max="7684" width="7.81640625" style="13" customWidth="1"/>
    <col min="7685" max="7685" width="10" style="13" customWidth="1"/>
    <col min="7686" max="7686" width="10.26953125" style="13" customWidth="1"/>
    <col min="7687" max="7936" width="9.1796875" style="13"/>
    <col min="7937" max="7937" width="7.26953125" style="13" customWidth="1"/>
    <col min="7938" max="7938" width="43.7265625" style="13" customWidth="1"/>
    <col min="7939" max="7939" width="8.26953125" style="13" customWidth="1"/>
    <col min="7940" max="7940" width="7.81640625" style="13" customWidth="1"/>
    <col min="7941" max="7941" width="10" style="13" customWidth="1"/>
    <col min="7942" max="7942" width="10.26953125" style="13" customWidth="1"/>
    <col min="7943" max="8192" width="9.1796875" style="13"/>
    <col min="8193" max="8193" width="7.26953125" style="13" customWidth="1"/>
    <col min="8194" max="8194" width="43.7265625" style="13" customWidth="1"/>
    <col min="8195" max="8195" width="8.26953125" style="13" customWidth="1"/>
    <col min="8196" max="8196" width="7.81640625" style="13" customWidth="1"/>
    <col min="8197" max="8197" width="10" style="13" customWidth="1"/>
    <col min="8198" max="8198" width="10.26953125" style="13" customWidth="1"/>
    <col min="8199" max="8448" width="9.1796875" style="13"/>
    <col min="8449" max="8449" width="7.26953125" style="13" customWidth="1"/>
    <col min="8450" max="8450" width="43.7265625" style="13" customWidth="1"/>
    <col min="8451" max="8451" width="8.26953125" style="13" customWidth="1"/>
    <col min="8452" max="8452" width="7.81640625" style="13" customWidth="1"/>
    <col min="8453" max="8453" width="10" style="13" customWidth="1"/>
    <col min="8454" max="8454" width="10.26953125" style="13" customWidth="1"/>
    <col min="8455" max="8704" width="9.1796875" style="13"/>
    <col min="8705" max="8705" width="7.26953125" style="13" customWidth="1"/>
    <col min="8706" max="8706" width="43.7265625" style="13" customWidth="1"/>
    <col min="8707" max="8707" width="8.26953125" style="13" customWidth="1"/>
    <col min="8708" max="8708" width="7.81640625" style="13" customWidth="1"/>
    <col min="8709" max="8709" width="10" style="13" customWidth="1"/>
    <col min="8710" max="8710" width="10.26953125" style="13" customWidth="1"/>
    <col min="8711" max="8960" width="9.1796875" style="13"/>
    <col min="8961" max="8961" width="7.26953125" style="13" customWidth="1"/>
    <col min="8962" max="8962" width="43.7265625" style="13" customWidth="1"/>
    <col min="8963" max="8963" width="8.26953125" style="13" customWidth="1"/>
    <col min="8964" max="8964" width="7.81640625" style="13" customWidth="1"/>
    <col min="8965" max="8965" width="10" style="13" customWidth="1"/>
    <col min="8966" max="8966" width="10.26953125" style="13" customWidth="1"/>
    <col min="8967" max="9216" width="9.1796875" style="13"/>
    <col min="9217" max="9217" width="7.26953125" style="13" customWidth="1"/>
    <col min="9218" max="9218" width="43.7265625" style="13" customWidth="1"/>
    <col min="9219" max="9219" width="8.26953125" style="13" customWidth="1"/>
    <col min="9220" max="9220" width="7.81640625" style="13" customWidth="1"/>
    <col min="9221" max="9221" width="10" style="13" customWidth="1"/>
    <col min="9222" max="9222" width="10.26953125" style="13" customWidth="1"/>
    <col min="9223" max="9472" width="9.1796875" style="13"/>
    <col min="9473" max="9473" width="7.26953125" style="13" customWidth="1"/>
    <col min="9474" max="9474" width="43.7265625" style="13" customWidth="1"/>
    <col min="9475" max="9475" width="8.26953125" style="13" customWidth="1"/>
    <col min="9476" max="9476" width="7.81640625" style="13" customWidth="1"/>
    <col min="9477" max="9477" width="10" style="13" customWidth="1"/>
    <col min="9478" max="9478" width="10.26953125" style="13" customWidth="1"/>
    <col min="9479" max="9728" width="9.1796875" style="13"/>
    <col min="9729" max="9729" width="7.26953125" style="13" customWidth="1"/>
    <col min="9730" max="9730" width="43.7265625" style="13" customWidth="1"/>
    <col min="9731" max="9731" width="8.26953125" style="13" customWidth="1"/>
    <col min="9732" max="9732" width="7.81640625" style="13" customWidth="1"/>
    <col min="9733" max="9733" width="10" style="13" customWidth="1"/>
    <col min="9734" max="9734" width="10.26953125" style="13" customWidth="1"/>
    <col min="9735" max="9984" width="9.1796875" style="13"/>
    <col min="9985" max="9985" width="7.26953125" style="13" customWidth="1"/>
    <col min="9986" max="9986" width="43.7265625" style="13" customWidth="1"/>
    <col min="9987" max="9987" width="8.26953125" style="13" customWidth="1"/>
    <col min="9988" max="9988" width="7.81640625" style="13" customWidth="1"/>
    <col min="9989" max="9989" width="10" style="13" customWidth="1"/>
    <col min="9990" max="9990" width="10.26953125" style="13" customWidth="1"/>
    <col min="9991" max="10240" width="9.1796875" style="13"/>
    <col min="10241" max="10241" width="7.26953125" style="13" customWidth="1"/>
    <col min="10242" max="10242" width="43.7265625" style="13" customWidth="1"/>
    <col min="10243" max="10243" width="8.26953125" style="13" customWidth="1"/>
    <col min="10244" max="10244" width="7.81640625" style="13" customWidth="1"/>
    <col min="10245" max="10245" width="10" style="13" customWidth="1"/>
    <col min="10246" max="10246" width="10.26953125" style="13" customWidth="1"/>
    <col min="10247" max="10496" width="9.1796875" style="13"/>
    <col min="10497" max="10497" width="7.26953125" style="13" customWidth="1"/>
    <col min="10498" max="10498" width="43.7265625" style="13" customWidth="1"/>
    <col min="10499" max="10499" width="8.26953125" style="13" customWidth="1"/>
    <col min="10500" max="10500" width="7.81640625" style="13" customWidth="1"/>
    <col min="10501" max="10501" width="10" style="13" customWidth="1"/>
    <col min="10502" max="10502" width="10.26953125" style="13" customWidth="1"/>
    <col min="10503" max="10752" width="9.1796875" style="13"/>
    <col min="10753" max="10753" width="7.26953125" style="13" customWidth="1"/>
    <col min="10754" max="10754" width="43.7265625" style="13" customWidth="1"/>
    <col min="10755" max="10755" width="8.26953125" style="13" customWidth="1"/>
    <col min="10756" max="10756" width="7.81640625" style="13" customWidth="1"/>
    <col min="10757" max="10757" width="10" style="13" customWidth="1"/>
    <col min="10758" max="10758" width="10.26953125" style="13" customWidth="1"/>
    <col min="10759" max="11008" width="9.1796875" style="13"/>
    <col min="11009" max="11009" width="7.26953125" style="13" customWidth="1"/>
    <col min="11010" max="11010" width="43.7265625" style="13" customWidth="1"/>
    <col min="11011" max="11011" width="8.26953125" style="13" customWidth="1"/>
    <col min="11012" max="11012" width="7.81640625" style="13" customWidth="1"/>
    <col min="11013" max="11013" width="10" style="13" customWidth="1"/>
    <col min="11014" max="11014" width="10.26953125" style="13" customWidth="1"/>
    <col min="11015" max="11264" width="9.1796875" style="13"/>
    <col min="11265" max="11265" width="7.26953125" style="13" customWidth="1"/>
    <col min="11266" max="11266" width="43.7265625" style="13" customWidth="1"/>
    <col min="11267" max="11267" width="8.26953125" style="13" customWidth="1"/>
    <col min="11268" max="11268" width="7.81640625" style="13" customWidth="1"/>
    <col min="11269" max="11269" width="10" style="13" customWidth="1"/>
    <col min="11270" max="11270" width="10.26953125" style="13" customWidth="1"/>
    <col min="11271" max="11520" width="9.1796875" style="13"/>
    <col min="11521" max="11521" width="7.26953125" style="13" customWidth="1"/>
    <col min="11522" max="11522" width="43.7265625" style="13" customWidth="1"/>
    <col min="11523" max="11523" width="8.26953125" style="13" customWidth="1"/>
    <col min="11524" max="11524" width="7.81640625" style="13" customWidth="1"/>
    <col min="11525" max="11525" width="10" style="13" customWidth="1"/>
    <col min="11526" max="11526" width="10.26953125" style="13" customWidth="1"/>
    <col min="11527" max="11776" width="9.1796875" style="13"/>
    <col min="11777" max="11777" width="7.26953125" style="13" customWidth="1"/>
    <col min="11778" max="11778" width="43.7265625" style="13" customWidth="1"/>
    <col min="11779" max="11779" width="8.26953125" style="13" customWidth="1"/>
    <col min="11780" max="11780" width="7.81640625" style="13" customWidth="1"/>
    <col min="11781" max="11781" width="10" style="13" customWidth="1"/>
    <col min="11782" max="11782" width="10.26953125" style="13" customWidth="1"/>
    <col min="11783" max="12032" width="9.1796875" style="13"/>
    <col min="12033" max="12033" width="7.26953125" style="13" customWidth="1"/>
    <col min="12034" max="12034" width="43.7265625" style="13" customWidth="1"/>
    <col min="12035" max="12035" width="8.26953125" style="13" customWidth="1"/>
    <col min="12036" max="12036" width="7.81640625" style="13" customWidth="1"/>
    <col min="12037" max="12037" width="10" style="13" customWidth="1"/>
    <col min="12038" max="12038" width="10.26953125" style="13" customWidth="1"/>
    <col min="12039" max="12288" width="9.1796875" style="13"/>
    <col min="12289" max="12289" width="7.26953125" style="13" customWidth="1"/>
    <col min="12290" max="12290" width="43.7265625" style="13" customWidth="1"/>
    <col min="12291" max="12291" width="8.26953125" style="13" customWidth="1"/>
    <col min="12292" max="12292" width="7.81640625" style="13" customWidth="1"/>
    <col min="12293" max="12293" width="10" style="13" customWidth="1"/>
    <col min="12294" max="12294" width="10.26953125" style="13" customWidth="1"/>
    <col min="12295" max="12544" width="9.1796875" style="13"/>
    <col min="12545" max="12545" width="7.26953125" style="13" customWidth="1"/>
    <col min="12546" max="12546" width="43.7265625" style="13" customWidth="1"/>
    <col min="12547" max="12547" width="8.26953125" style="13" customWidth="1"/>
    <col min="12548" max="12548" width="7.81640625" style="13" customWidth="1"/>
    <col min="12549" max="12549" width="10" style="13" customWidth="1"/>
    <col min="12550" max="12550" width="10.26953125" style="13" customWidth="1"/>
    <col min="12551" max="12800" width="9.1796875" style="13"/>
    <col min="12801" max="12801" width="7.26953125" style="13" customWidth="1"/>
    <col min="12802" max="12802" width="43.7265625" style="13" customWidth="1"/>
    <col min="12803" max="12803" width="8.26953125" style="13" customWidth="1"/>
    <col min="12804" max="12804" width="7.81640625" style="13" customWidth="1"/>
    <col min="12805" max="12805" width="10" style="13" customWidth="1"/>
    <col min="12806" max="12806" width="10.26953125" style="13" customWidth="1"/>
    <col min="12807" max="13056" width="9.1796875" style="13"/>
    <col min="13057" max="13057" width="7.26953125" style="13" customWidth="1"/>
    <col min="13058" max="13058" width="43.7265625" style="13" customWidth="1"/>
    <col min="13059" max="13059" width="8.26953125" style="13" customWidth="1"/>
    <col min="13060" max="13060" width="7.81640625" style="13" customWidth="1"/>
    <col min="13061" max="13061" width="10" style="13" customWidth="1"/>
    <col min="13062" max="13062" width="10.26953125" style="13" customWidth="1"/>
    <col min="13063" max="13312" width="9.1796875" style="13"/>
    <col min="13313" max="13313" width="7.26953125" style="13" customWidth="1"/>
    <col min="13314" max="13314" width="43.7265625" style="13" customWidth="1"/>
    <col min="13315" max="13315" width="8.26953125" style="13" customWidth="1"/>
    <col min="13316" max="13316" width="7.81640625" style="13" customWidth="1"/>
    <col min="13317" max="13317" width="10" style="13" customWidth="1"/>
    <col min="13318" max="13318" width="10.26953125" style="13" customWidth="1"/>
    <col min="13319" max="13568" width="9.1796875" style="13"/>
    <col min="13569" max="13569" width="7.26953125" style="13" customWidth="1"/>
    <col min="13570" max="13570" width="43.7265625" style="13" customWidth="1"/>
    <col min="13571" max="13571" width="8.26953125" style="13" customWidth="1"/>
    <col min="13572" max="13572" width="7.81640625" style="13" customWidth="1"/>
    <col min="13573" max="13573" width="10" style="13" customWidth="1"/>
    <col min="13574" max="13574" width="10.26953125" style="13" customWidth="1"/>
    <col min="13575" max="13824" width="9.1796875" style="13"/>
    <col min="13825" max="13825" width="7.26953125" style="13" customWidth="1"/>
    <col min="13826" max="13826" width="43.7265625" style="13" customWidth="1"/>
    <col min="13827" max="13827" width="8.26953125" style="13" customWidth="1"/>
    <col min="13828" max="13828" width="7.81640625" style="13" customWidth="1"/>
    <col min="13829" max="13829" width="10" style="13" customWidth="1"/>
    <col min="13830" max="13830" width="10.26953125" style="13" customWidth="1"/>
    <col min="13831" max="14080" width="9.1796875" style="13"/>
    <col min="14081" max="14081" width="7.26953125" style="13" customWidth="1"/>
    <col min="14082" max="14082" width="43.7265625" style="13" customWidth="1"/>
    <col min="14083" max="14083" width="8.26953125" style="13" customWidth="1"/>
    <col min="14084" max="14084" width="7.81640625" style="13" customWidth="1"/>
    <col min="14085" max="14085" width="10" style="13" customWidth="1"/>
    <col min="14086" max="14086" width="10.26953125" style="13" customWidth="1"/>
    <col min="14087" max="14336" width="9.1796875" style="13"/>
    <col min="14337" max="14337" width="7.26953125" style="13" customWidth="1"/>
    <col min="14338" max="14338" width="43.7265625" style="13" customWidth="1"/>
    <col min="14339" max="14339" width="8.26953125" style="13" customWidth="1"/>
    <col min="14340" max="14340" width="7.81640625" style="13" customWidth="1"/>
    <col min="14341" max="14341" width="10" style="13" customWidth="1"/>
    <col min="14342" max="14342" width="10.26953125" style="13" customWidth="1"/>
    <col min="14343" max="14592" width="9.1796875" style="13"/>
    <col min="14593" max="14593" width="7.26953125" style="13" customWidth="1"/>
    <col min="14594" max="14594" width="43.7265625" style="13" customWidth="1"/>
    <col min="14595" max="14595" width="8.26953125" style="13" customWidth="1"/>
    <col min="14596" max="14596" width="7.81640625" style="13" customWidth="1"/>
    <col min="14597" max="14597" width="10" style="13" customWidth="1"/>
    <col min="14598" max="14598" width="10.26953125" style="13" customWidth="1"/>
    <col min="14599" max="14848" width="9.1796875" style="13"/>
    <col min="14849" max="14849" width="7.26953125" style="13" customWidth="1"/>
    <col min="14850" max="14850" width="43.7265625" style="13" customWidth="1"/>
    <col min="14851" max="14851" width="8.26953125" style="13" customWidth="1"/>
    <col min="14852" max="14852" width="7.81640625" style="13" customWidth="1"/>
    <col min="14853" max="14853" width="10" style="13" customWidth="1"/>
    <col min="14854" max="14854" width="10.26953125" style="13" customWidth="1"/>
    <col min="14855" max="15104" width="9.1796875" style="13"/>
    <col min="15105" max="15105" width="7.26953125" style="13" customWidth="1"/>
    <col min="15106" max="15106" width="43.7265625" style="13" customWidth="1"/>
    <col min="15107" max="15107" width="8.26953125" style="13" customWidth="1"/>
    <col min="15108" max="15108" width="7.81640625" style="13" customWidth="1"/>
    <col min="15109" max="15109" width="10" style="13" customWidth="1"/>
    <col min="15110" max="15110" width="10.26953125" style="13" customWidth="1"/>
    <col min="15111" max="15360" width="9.1796875" style="13"/>
    <col min="15361" max="15361" width="7.26953125" style="13" customWidth="1"/>
    <col min="15362" max="15362" width="43.7265625" style="13" customWidth="1"/>
    <col min="15363" max="15363" width="8.26953125" style="13" customWidth="1"/>
    <col min="15364" max="15364" width="7.81640625" style="13" customWidth="1"/>
    <col min="15365" max="15365" width="10" style="13" customWidth="1"/>
    <col min="15366" max="15366" width="10.26953125" style="13" customWidth="1"/>
    <col min="15367" max="15616" width="9.1796875" style="13"/>
    <col min="15617" max="15617" width="7.26953125" style="13" customWidth="1"/>
    <col min="15618" max="15618" width="43.7265625" style="13" customWidth="1"/>
    <col min="15619" max="15619" width="8.26953125" style="13" customWidth="1"/>
    <col min="15620" max="15620" width="7.81640625" style="13" customWidth="1"/>
    <col min="15621" max="15621" width="10" style="13" customWidth="1"/>
    <col min="15622" max="15622" width="10.26953125" style="13" customWidth="1"/>
    <col min="15623" max="15872" width="9.1796875" style="13"/>
    <col min="15873" max="15873" width="7.26953125" style="13" customWidth="1"/>
    <col min="15874" max="15874" width="43.7265625" style="13" customWidth="1"/>
    <col min="15875" max="15875" width="8.26953125" style="13" customWidth="1"/>
    <col min="15876" max="15876" width="7.81640625" style="13" customWidth="1"/>
    <col min="15877" max="15877" width="10" style="13" customWidth="1"/>
    <col min="15878" max="15878" width="10.26953125" style="13" customWidth="1"/>
    <col min="15879" max="16128" width="9.1796875" style="13"/>
    <col min="16129" max="16129" width="7.26953125" style="13" customWidth="1"/>
    <col min="16130" max="16130" width="43.7265625" style="13" customWidth="1"/>
    <col min="16131" max="16131" width="8.26953125" style="13" customWidth="1"/>
    <col min="16132" max="16132" width="7.81640625" style="13" customWidth="1"/>
    <col min="16133" max="16133" width="10" style="13" customWidth="1"/>
    <col min="16134" max="16134" width="10.26953125" style="13" customWidth="1"/>
    <col min="16135" max="16384" width="9.1796875" style="13"/>
  </cols>
  <sheetData>
    <row r="1" spans="1:6" ht="18">
      <c r="A1" s="116" t="s">
        <v>38</v>
      </c>
      <c r="B1" s="1" t="s">
        <v>170</v>
      </c>
    </row>
    <row r="2" spans="1:6" ht="12.75" customHeight="1">
      <c r="A2" s="137"/>
      <c r="B2" s="1"/>
    </row>
    <row r="3" spans="1:6" ht="12.75" customHeight="1">
      <c r="A3" s="138" t="s">
        <v>5</v>
      </c>
      <c r="B3" s="15"/>
      <c r="C3" s="15"/>
      <c r="D3" s="15"/>
      <c r="E3" s="130"/>
      <c r="F3" s="130"/>
    </row>
    <row r="4" spans="1:6" ht="12.75" customHeight="1">
      <c r="A4" s="138"/>
      <c r="B4" s="15"/>
      <c r="C4" s="15"/>
      <c r="D4" s="15"/>
      <c r="E4" s="130"/>
      <c r="F4" s="130"/>
    </row>
    <row r="5" spans="1:6" ht="12.75" customHeight="1">
      <c r="A5" s="316" t="s">
        <v>150</v>
      </c>
      <c r="B5" s="316"/>
      <c r="C5" s="316"/>
      <c r="D5" s="316"/>
      <c r="E5" s="316"/>
      <c r="F5" s="316"/>
    </row>
    <row r="6" spans="1:6" ht="12.75" customHeight="1">
      <c r="A6" s="316"/>
      <c r="B6" s="316"/>
      <c r="C6" s="316"/>
      <c r="D6" s="316"/>
      <c r="E6" s="316"/>
      <c r="F6" s="316"/>
    </row>
    <row r="7" spans="1:6" ht="12.75" customHeight="1">
      <c r="A7" s="316"/>
      <c r="B7" s="316"/>
      <c r="C7" s="316"/>
      <c r="D7" s="316"/>
      <c r="E7" s="316"/>
      <c r="F7" s="316"/>
    </row>
    <row r="8" spans="1:6" ht="12.75" customHeight="1">
      <c r="A8" s="316"/>
      <c r="B8" s="316"/>
      <c r="C8" s="316"/>
      <c r="D8" s="316"/>
      <c r="E8" s="316"/>
      <c r="F8" s="316"/>
    </row>
    <row r="9" spans="1:6" ht="12.75" customHeight="1">
      <c r="A9" s="316"/>
      <c r="B9" s="316"/>
      <c r="C9" s="316"/>
      <c r="D9" s="316"/>
      <c r="E9" s="316"/>
      <c r="F9" s="316"/>
    </row>
    <row r="10" spans="1:6" ht="12.75" customHeight="1">
      <c r="A10" s="15"/>
      <c r="B10" s="15"/>
      <c r="C10" s="15"/>
      <c r="D10" s="15"/>
      <c r="E10" s="130"/>
      <c r="F10" s="130"/>
    </row>
    <row r="11" spans="1:6" ht="12.75" customHeight="1">
      <c r="A11" s="316" t="s">
        <v>151</v>
      </c>
      <c r="B11" s="316"/>
      <c r="C11" s="316"/>
      <c r="D11" s="316"/>
      <c r="E11" s="316"/>
      <c r="F11" s="316"/>
    </row>
    <row r="12" spans="1:6" ht="12.75" customHeight="1">
      <c r="A12" s="316"/>
      <c r="B12" s="316"/>
      <c r="C12" s="316"/>
      <c r="D12" s="316"/>
      <c r="E12" s="316"/>
      <c r="F12" s="316"/>
    </row>
    <row r="13" spans="1:6" ht="12.75" customHeight="1">
      <c r="A13" s="316"/>
      <c r="B13" s="316"/>
      <c r="C13" s="316"/>
      <c r="D13" s="316"/>
      <c r="E13" s="316"/>
      <c r="F13" s="316"/>
    </row>
    <row r="14" spans="1:6" ht="12.75" customHeight="1">
      <c r="A14" s="316"/>
      <c r="B14" s="316"/>
      <c r="C14" s="316"/>
      <c r="D14" s="316"/>
      <c r="E14" s="316"/>
      <c r="F14" s="316"/>
    </row>
    <row r="15" spans="1:6" ht="12.75" customHeight="1">
      <c r="A15" s="316"/>
      <c r="B15" s="316"/>
      <c r="C15" s="316"/>
      <c r="D15" s="316"/>
      <c r="E15" s="316"/>
      <c r="F15" s="316"/>
    </row>
    <row r="16" spans="1:6" ht="12.75" customHeight="1">
      <c r="A16" s="29"/>
      <c r="B16" s="29"/>
      <c r="C16" s="29"/>
      <c r="D16" s="29"/>
      <c r="E16" s="131"/>
      <c r="F16" s="131"/>
    </row>
    <row r="17" spans="1:6" ht="12.75" customHeight="1">
      <c r="A17" s="316" t="s">
        <v>152</v>
      </c>
      <c r="B17" s="316"/>
      <c r="C17" s="316"/>
      <c r="D17" s="316"/>
      <c r="E17" s="316"/>
      <c r="F17" s="316"/>
    </row>
    <row r="18" spans="1:6" ht="12.75" customHeight="1">
      <c r="A18" s="316"/>
      <c r="B18" s="316"/>
      <c r="C18" s="316"/>
      <c r="D18" s="316"/>
      <c r="E18" s="316"/>
      <c r="F18" s="316"/>
    </row>
    <row r="19" spans="1:6" ht="12.75" customHeight="1">
      <c r="A19" s="29"/>
      <c r="B19" s="29"/>
      <c r="C19" s="29"/>
      <c r="D19" s="29"/>
      <c r="E19" s="131"/>
      <c r="F19" s="131"/>
    </row>
    <row r="20" spans="1:6" ht="12.75" customHeight="1">
      <c r="A20" s="316" t="s">
        <v>153</v>
      </c>
      <c r="B20" s="316"/>
      <c r="C20" s="316"/>
      <c r="D20" s="316"/>
      <c r="E20" s="316"/>
      <c r="F20" s="316"/>
    </row>
    <row r="21" spans="1:6" ht="12.75" customHeight="1">
      <c r="A21" s="316" t="s">
        <v>154</v>
      </c>
      <c r="B21" s="316"/>
      <c r="C21" s="316"/>
      <c r="D21" s="316"/>
      <c r="E21" s="316"/>
      <c r="F21" s="316"/>
    </row>
    <row r="22" spans="1:6" ht="12.75" customHeight="1">
      <c r="A22" s="316" t="s">
        <v>155</v>
      </c>
      <c r="B22" s="316"/>
      <c r="C22" s="316"/>
      <c r="D22" s="316"/>
      <c r="E22" s="316"/>
      <c r="F22" s="316"/>
    </row>
    <row r="23" spans="1:6" ht="12.75" customHeight="1">
      <c r="A23" s="316" t="s">
        <v>156</v>
      </c>
      <c r="B23" s="316"/>
      <c r="C23" s="316"/>
      <c r="D23" s="316"/>
      <c r="E23" s="316"/>
      <c r="F23" s="316"/>
    </row>
    <row r="24" spans="1:6" ht="12.75" customHeight="1">
      <c r="A24" s="316" t="s">
        <v>157</v>
      </c>
      <c r="B24" s="316"/>
      <c r="C24" s="316"/>
      <c r="D24" s="316"/>
      <c r="E24" s="316"/>
      <c r="F24" s="316"/>
    </row>
    <row r="25" spans="1:6" ht="12.75" customHeight="1">
      <c r="A25" s="316" t="s">
        <v>158</v>
      </c>
      <c r="B25" s="316"/>
      <c r="C25" s="316"/>
      <c r="D25" s="316"/>
      <c r="E25" s="316"/>
      <c r="F25" s="316"/>
    </row>
    <row r="26" spans="1:6" ht="12.75" customHeight="1">
      <c r="A26" s="1"/>
      <c r="B26" s="1"/>
    </row>
    <row r="28" spans="1:6">
      <c r="A28" s="34"/>
      <c r="B28" s="33" t="s">
        <v>19</v>
      </c>
      <c r="C28" s="33" t="s">
        <v>20</v>
      </c>
      <c r="D28" s="35" t="s">
        <v>21</v>
      </c>
      <c r="E28" s="124" t="s">
        <v>12</v>
      </c>
      <c r="F28" s="124" t="s">
        <v>13</v>
      </c>
    </row>
    <row r="29" spans="1:6" ht="26">
      <c r="A29" s="34"/>
      <c r="B29" s="185" t="s">
        <v>346</v>
      </c>
      <c r="C29" s="33"/>
      <c r="D29" s="35"/>
      <c r="E29" s="124"/>
      <c r="F29" s="124"/>
    </row>
    <row r="30" spans="1:6">
      <c r="A30" s="34"/>
      <c r="B30" s="33"/>
      <c r="C30" s="33"/>
      <c r="D30" s="35"/>
      <c r="E30" s="124"/>
      <c r="F30" s="124"/>
    </row>
    <row r="31" spans="1:6" ht="13">
      <c r="A31" s="184" t="s">
        <v>171</v>
      </c>
      <c r="B31" s="185" t="s">
        <v>186</v>
      </c>
      <c r="C31" s="151"/>
      <c r="D31" s="152"/>
      <c r="E31" s="155"/>
      <c r="F31" s="155"/>
    </row>
    <row r="32" spans="1:6" ht="13">
      <c r="A32" s="184"/>
      <c r="B32" s="242" t="s">
        <v>274</v>
      </c>
      <c r="C32" s="151"/>
      <c r="D32" s="152"/>
      <c r="E32" s="155"/>
      <c r="F32" s="155"/>
    </row>
    <row r="33" spans="1:6" ht="26">
      <c r="A33" s="184"/>
      <c r="B33" s="185" t="s">
        <v>275</v>
      </c>
      <c r="C33" s="151"/>
      <c r="D33" s="152"/>
      <c r="E33" s="155"/>
      <c r="F33" s="155"/>
    </row>
    <row r="34" spans="1:6" ht="37.5" customHeight="1">
      <c r="A34" s="186" t="s">
        <v>262</v>
      </c>
      <c r="B34" s="188" t="s">
        <v>272</v>
      </c>
      <c r="C34" s="193" t="s">
        <v>33</v>
      </c>
      <c r="D34" s="194">
        <v>115</v>
      </c>
      <c r="E34" s="154">
        <v>0</v>
      </c>
      <c r="F34" s="154">
        <f t="shared" ref="F34" si="0">D34*E34</f>
        <v>0</v>
      </c>
    </row>
    <row r="35" spans="1:6" ht="13">
      <c r="A35" s="186"/>
      <c r="B35" s="185"/>
      <c r="C35" s="151"/>
      <c r="D35" s="152"/>
      <c r="E35" s="155"/>
      <c r="F35" s="155"/>
    </row>
    <row r="36" spans="1:6" ht="13">
      <c r="A36" s="186" t="s">
        <v>263</v>
      </c>
      <c r="B36" s="187" t="s">
        <v>173</v>
      </c>
      <c r="C36" s="150"/>
      <c r="D36" s="150"/>
      <c r="E36" s="155"/>
      <c r="F36" s="155"/>
    </row>
    <row r="37" spans="1:6" ht="37.5">
      <c r="A37" s="149"/>
      <c r="B37" s="188" t="s">
        <v>273</v>
      </c>
      <c r="C37" s="150"/>
      <c r="D37" s="150"/>
      <c r="E37" s="155"/>
      <c r="F37" s="155"/>
    </row>
    <row r="38" spans="1:6" ht="25">
      <c r="A38" s="149"/>
      <c r="B38" s="104" t="s">
        <v>174</v>
      </c>
      <c r="C38" s="150"/>
      <c r="D38" s="150"/>
      <c r="E38" s="155"/>
      <c r="F38" s="155"/>
    </row>
    <row r="39" spans="1:6">
      <c r="A39" s="149"/>
      <c r="B39" s="188" t="s">
        <v>276</v>
      </c>
      <c r="C39" s="150"/>
      <c r="D39" s="150"/>
      <c r="E39" s="155"/>
      <c r="F39" s="155"/>
    </row>
    <row r="40" spans="1:6">
      <c r="A40" s="149"/>
      <c r="B40" s="188" t="s">
        <v>277</v>
      </c>
      <c r="C40" s="150"/>
      <c r="D40" s="150"/>
      <c r="E40" s="155"/>
      <c r="F40" s="155"/>
    </row>
    <row r="41" spans="1:6">
      <c r="A41" s="149"/>
      <c r="B41" s="188" t="s">
        <v>278</v>
      </c>
      <c r="C41" s="150"/>
      <c r="D41" s="150"/>
      <c r="E41" s="155"/>
      <c r="F41" s="155"/>
    </row>
    <row r="42" spans="1:6">
      <c r="A42" s="149"/>
      <c r="B42" s="188" t="s">
        <v>279</v>
      </c>
      <c r="C42" s="150"/>
      <c r="D42" s="150"/>
      <c r="E42" s="155"/>
      <c r="F42" s="155"/>
    </row>
    <row r="43" spans="1:6" ht="25">
      <c r="A43" s="149"/>
      <c r="B43" s="188" t="s">
        <v>280</v>
      </c>
      <c r="C43" s="150"/>
      <c r="D43" s="150"/>
      <c r="E43" s="155"/>
      <c r="F43" s="155"/>
    </row>
    <row r="44" spans="1:6" ht="30.5" customHeight="1">
      <c r="A44" s="149"/>
      <c r="B44" s="188" t="s">
        <v>281</v>
      </c>
      <c r="C44" s="150"/>
      <c r="D44" s="150"/>
      <c r="E44" s="155"/>
      <c r="F44" s="155"/>
    </row>
    <row r="45" spans="1:6" ht="18" customHeight="1">
      <c r="A45" s="149"/>
      <c r="B45" s="188" t="s">
        <v>282</v>
      </c>
      <c r="C45" s="150"/>
      <c r="D45" s="189"/>
      <c r="E45" s="155"/>
      <c r="F45" s="155"/>
    </row>
    <row r="46" spans="1:6">
      <c r="A46" s="149"/>
      <c r="B46" s="188" t="s">
        <v>283</v>
      </c>
      <c r="C46" s="149"/>
      <c r="D46" s="150"/>
      <c r="E46" s="155"/>
      <c r="F46" s="155"/>
    </row>
    <row r="47" spans="1:6" ht="25">
      <c r="A47" s="149"/>
      <c r="B47" s="188" t="s">
        <v>175</v>
      </c>
      <c r="C47" s="150"/>
      <c r="D47" s="150"/>
      <c r="E47" s="155"/>
      <c r="F47" s="155"/>
    </row>
    <row r="48" spans="1:6">
      <c r="A48" s="149"/>
      <c r="B48" s="188" t="s">
        <v>284</v>
      </c>
      <c r="C48" s="150"/>
      <c r="D48" s="150"/>
      <c r="E48" s="155"/>
      <c r="F48" s="155"/>
    </row>
    <row r="49" spans="1:10" ht="28" customHeight="1">
      <c r="A49" s="149"/>
      <c r="B49" s="188" t="s">
        <v>176</v>
      </c>
      <c r="C49" s="150"/>
      <c r="D49" s="150"/>
      <c r="E49" s="155"/>
      <c r="F49" s="155"/>
    </row>
    <row r="50" spans="1:10" ht="13.5" customHeight="1">
      <c r="A50" s="149"/>
      <c r="B50" s="188" t="s">
        <v>285</v>
      </c>
      <c r="C50" s="150"/>
      <c r="D50" s="150"/>
      <c r="E50" s="155"/>
      <c r="F50" s="155"/>
    </row>
    <row r="51" spans="1:10" ht="14" customHeight="1">
      <c r="A51" s="149"/>
      <c r="B51" s="188" t="s">
        <v>181</v>
      </c>
      <c r="C51" s="150"/>
      <c r="D51" s="150"/>
      <c r="E51" s="155"/>
      <c r="F51" s="155"/>
    </row>
    <row r="52" spans="1:10" ht="26.5" customHeight="1">
      <c r="A52" s="149"/>
      <c r="B52" s="188" t="s">
        <v>177</v>
      </c>
      <c r="C52" s="150"/>
      <c r="D52" s="150"/>
      <c r="E52" s="155"/>
      <c r="F52" s="155"/>
    </row>
    <row r="53" spans="1:10" ht="31">
      <c r="A53" s="149"/>
      <c r="B53" s="243" t="s">
        <v>286</v>
      </c>
      <c r="C53" s="150"/>
      <c r="D53" s="150"/>
      <c r="E53" s="155"/>
      <c r="F53" s="155"/>
    </row>
    <row r="54" spans="1:10">
      <c r="A54" s="149"/>
      <c r="B54" s="190" t="s">
        <v>287</v>
      </c>
      <c r="C54" s="150"/>
      <c r="D54" s="150"/>
      <c r="E54" s="155"/>
      <c r="F54" s="155"/>
    </row>
    <row r="55" spans="1:10" ht="30.5" customHeight="1">
      <c r="A55" s="149"/>
      <c r="B55" s="190" t="s">
        <v>159</v>
      </c>
      <c r="C55" s="150"/>
      <c r="D55" s="150"/>
      <c r="E55" s="155"/>
      <c r="F55" s="155"/>
    </row>
    <row r="56" spans="1:10" ht="25">
      <c r="A56" s="149"/>
      <c r="B56" s="188" t="s">
        <v>172</v>
      </c>
      <c r="C56" s="150"/>
      <c r="D56" s="150"/>
      <c r="E56" s="155"/>
      <c r="F56" s="155"/>
    </row>
    <row r="57" spans="1:10">
      <c r="A57" s="149"/>
      <c r="B57" s="188" t="s">
        <v>178</v>
      </c>
      <c r="C57" s="150"/>
      <c r="D57" s="150"/>
      <c r="E57" s="155"/>
      <c r="F57" s="155"/>
    </row>
    <row r="58" spans="1:10" ht="13">
      <c r="A58" s="149"/>
      <c r="B58" s="221" t="s">
        <v>347</v>
      </c>
      <c r="C58" s="193" t="s">
        <v>33</v>
      </c>
      <c r="D58" s="194">
        <v>20</v>
      </c>
      <c r="E58" s="154">
        <v>0</v>
      </c>
      <c r="F58" s="154">
        <f t="shared" ref="F58" si="1">D58*E58</f>
        <v>0</v>
      </c>
    </row>
    <row r="59" spans="1:10" ht="13">
      <c r="A59" s="149"/>
      <c r="B59" s="192" t="s">
        <v>288</v>
      </c>
      <c r="C59" s="193" t="s">
        <v>33</v>
      </c>
      <c r="D59" s="194">
        <v>115</v>
      </c>
      <c r="E59" s="154">
        <v>0</v>
      </c>
      <c r="F59" s="154">
        <f>D59*E59</f>
        <v>0</v>
      </c>
      <c r="G59" s="13">
        <v>26</v>
      </c>
      <c r="H59" s="13">
        <v>25</v>
      </c>
      <c r="I59" s="13">
        <v>62</v>
      </c>
      <c r="J59" s="13">
        <f>I59+H59+G59</f>
        <v>113</v>
      </c>
    </row>
    <row r="60" spans="1:10">
      <c r="A60" s="149"/>
      <c r="B60" s="99" t="s">
        <v>180</v>
      </c>
      <c r="E60" s="13"/>
      <c r="F60" s="13"/>
    </row>
    <row r="61" spans="1:10">
      <c r="A61" s="149"/>
      <c r="B61" s="98" t="s">
        <v>148</v>
      </c>
      <c r="C61" s="193" t="s">
        <v>33</v>
      </c>
      <c r="D61" s="194">
        <v>135</v>
      </c>
      <c r="E61" s="154">
        <v>0</v>
      </c>
      <c r="F61" s="154">
        <f t="shared" ref="F61" si="2">D61*E61</f>
        <v>0</v>
      </c>
    </row>
    <row r="62" spans="1:10">
      <c r="A62" s="149"/>
      <c r="B62" s="98"/>
      <c r="C62" s="193"/>
      <c r="D62" s="194"/>
      <c r="E62" s="154"/>
      <c r="F62" s="154"/>
    </row>
    <row r="63" spans="1:10" ht="43" customHeight="1">
      <c r="A63" s="186" t="s">
        <v>37</v>
      </c>
      <c r="B63" s="188" t="s">
        <v>206</v>
      </c>
      <c r="C63" s="153"/>
      <c r="D63" s="153"/>
      <c r="E63" s="155"/>
      <c r="F63" s="155"/>
    </row>
    <row r="64" spans="1:10">
      <c r="A64" s="149"/>
      <c r="B64" s="104" t="s">
        <v>190</v>
      </c>
      <c r="C64" s="153"/>
      <c r="D64" s="153"/>
      <c r="E64" s="155"/>
      <c r="F64" s="155"/>
    </row>
    <row r="65" spans="1:13" ht="25">
      <c r="A65" s="149"/>
      <c r="B65" s="188" t="s">
        <v>172</v>
      </c>
      <c r="C65" s="153"/>
      <c r="D65" s="153"/>
      <c r="E65" s="155"/>
      <c r="F65" s="155"/>
    </row>
    <row r="66" spans="1:13" ht="25">
      <c r="A66" s="195"/>
      <c r="B66" s="188" t="s">
        <v>179</v>
      </c>
      <c r="C66" s="150"/>
      <c r="D66" s="196"/>
      <c r="E66" s="155"/>
      <c r="F66" s="155"/>
    </row>
    <row r="67" spans="1:13" ht="13">
      <c r="A67" s="195"/>
      <c r="B67" s="188"/>
      <c r="C67" s="150"/>
      <c r="D67" s="196"/>
      <c r="E67" s="155"/>
      <c r="F67" s="155"/>
    </row>
    <row r="68" spans="1:13" ht="13">
      <c r="A68" s="104"/>
      <c r="B68" s="191" t="s">
        <v>247</v>
      </c>
      <c r="C68" s="151"/>
      <c r="D68" s="160"/>
      <c r="E68" s="155"/>
      <c r="F68" s="155"/>
    </row>
    <row r="69" spans="1:13" ht="13">
      <c r="A69" s="104"/>
      <c r="B69" s="192" t="s">
        <v>289</v>
      </c>
      <c r="C69" s="151"/>
      <c r="D69" s="160"/>
      <c r="E69" s="155"/>
      <c r="F69" s="155"/>
      <c r="G69" s="13">
        <v>26</v>
      </c>
      <c r="H69" s="13">
        <v>20</v>
      </c>
      <c r="I69" s="13">
        <v>21</v>
      </c>
      <c r="J69" s="13">
        <f>G69+H69+I69+G70+G71+H70+I70+J70</f>
        <v>165</v>
      </c>
    </row>
    <row r="70" spans="1:13">
      <c r="A70" s="104"/>
      <c r="B70" s="99" t="s">
        <v>166</v>
      </c>
      <c r="C70" s="193" t="s">
        <v>168</v>
      </c>
      <c r="D70" s="194">
        <v>165</v>
      </c>
      <c r="E70" s="154">
        <v>0</v>
      </c>
      <c r="F70" s="154">
        <f t="shared" ref="F70:F71" si="3">D70*E70</f>
        <v>0</v>
      </c>
      <c r="G70" s="13">
        <v>18</v>
      </c>
      <c r="H70" s="13">
        <v>21</v>
      </c>
      <c r="I70" s="13">
        <v>24</v>
      </c>
      <c r="J70" s="13">
        <v>12</v>
      </c>
    </row>
    <row r="71" spans="1:13">
      <c r="A71" s="104"/>
      <c r="B71" s="98" t="s">
        <v>148</v>
      </c>
      <c r="C71" s="193" t="s">
        <v>168</v>
      </c>
      <c r="D71" s="194">
        <v>165</v>
      </c>
      <c r="E71" s="154">
        <v>0</v>
      </c>
      <c r="F71" s="154">
        <f t="shared" si="3"/>
        <v>0</v>
      </c>
      <c r="G71" s="13">
        <v>23</v>
      </c>
    </row>
    <row r="72" spans="1:13">
      <c r="A72" s="104"/>
      <c r="B72" s="98"/>
      <c r="C72" s="193"/>
      <c r="D72" s="194"/>
      <c r="E72" s="154"/>
      <c r="F72" s="154"/>
    </row>
    <row r="73" spans="1:13">
      <c r="A73" s="104"/>
      <c r="B73" s="98"/>
      <c r="C73" s="193"/>
      <c r="D73" s="194"/>
      <c r="E73" s="154"/>
      <c r="F73" s="154"/>
    </row>
    <row r="74" spans="1:13" ht="13">
      <c r="A74" s="184" t="s">
        <v>225</v>
      </c>
      <c r="B74" s="185" t="s">
        <v>226</v>
      </c>
      <c r="C74" s="185"/>
      <c r="D74" s="152"/>
      <c r="E74" s="155"/>
      <c r="F74" s="155"/>
    </row>
    <row r="75" spans="1:13" ht="26">
      <c r="A75" s="184"/>
      <c r="B75" s="185" t="s">
        <v>234</v>
      </c>
      <c r="C75" s="185"/>
      <c r="D75" s="152"/>
      <c r="E75" s="155"/>
      <c r="F75" s="155"/>
      <c r="G75" s="13">
        <v>18</v>
      </c>
      <c r="H75" s="13">
        <v>61</v>
      </c>
      <c r="I75" s="13">
        <v>23</v>
      </c>
      <c r="J75" s="13">
        <v>8</v>
      </c>
      <c r="K75" s="13">
        <v>18</v>
      </c>
      <c r="L75" s="13">
        <v>10</v>
      </c>
      <c r="M75" s="13">
        <f>G75+H75+I75+J75+K75+L75</f>
        <v>138</v>
      </c>
    </row>
    <row r="76" spans="1:13" ht="13">
      <c r="A76" s="186" t="s">
        <v>291</v>
      </c>
      <c r="B76" s="187" t="s">
        <v>290</v>
      </c>
      <c r="C76" s="220"/>
      <c r="D76" s="112"/>
      <c r="E76" s="13"/>
      <c r="F76" s="13"/>
    </row>
    <row r="77" spans="1:13" ht="13">
      <c r="A77" s="184"/>
      <c r="B77" s="221" t="s">
        <v>232</v>
      </c>
      <c r="C77" s="220"/>
      <c r="D77" s="112"/>
      <c r="E77" s="13"/>
      <c r="F77" s="13"/>
    </row>
    <row r="78" spans="1:13" ht="89" customHeight="1">
      <c r="A78" s="184"/>
      <c r="B78" s="188" t="s">
        <v>233</v>
      </c>
      <c r="C78" s="220"/>
      <c r="D78" s="112"/>
      <c r="E78" s="13"/>
      <c r="F78" s="13"/>
    </row>
    <row r="79" spans="1:13" ht="53.5" customHeight="1">
      <c r="A79" s="184"/>
      <c r="B79" s="188" t="s">
        <v>294</v>
      </c>
      <c r="C79" s="36" t="s">
        <v>33</v>
      </c>
      <c r="D79" s="31">
        <v>80</v>
      </c>
      <c r="E79" s="285">
        <v>0</v>
      </c>
      <c r="F79" s="285">
        <f>D79*E79</f>
        <v>0</v>
      </c>
      <c r="G79" s="13" t="s">
        <v>293</v>
      </c>
      <c r="I79" s="13">
        <v>61</v>
      </c>
      <c r="J79" s="13">
        <v>18</v>
      </c>
      <c r="K79" s="13">
        <f>I79+J79</f>
        <v>79</v>
      </c>
    </row>
    <row r="80" spans="1:13" ht="13" customHeight="1">
      <c r="A80" s="184"/>
      <c r="B80" s="188"/>
      <c r="C80" s="36"/>
      <c r="D80" s="31"/>
      <c r="E80" s="285"/>
      <c r="F80" s="285"/>
    </row>
    <row r="81" spans="1:6" ht="13">
      <c r="A81" s="186" t="s">
        <v>295</v>
      </c>
      <c r="B81" s="187" t="s">
        <v>292</v>
      </c>
      <c r="C81" s="36"/>
      <c r="D81" s="31"/>
      <c r="E81" s="285"/>
      <c r="F81" s="285"/>
    </row>
    <row r="82" spans="1:6" ht="37.5">
      <c r="A82" s="184"/>
      <c r="B82" s="188" t="s">
        <v>272</v>
      </c>
      <c r="C82" s="36" t="s">
        <v>33</v>
      </c>
      <c r="D82" s="31">
        <v>58</v>
      </c>
      <c r="E82" s="285">
        <v>0</v>
      </c>
      <c r="F82" s="285">
        <f>D82*E82</f>
        <v>0</v>
      </c>
    </row>
    <row r="83" spans="1:6" ht="35" customHeight="1">
      <c r="A83" s="184"/>
      <c r="B83" s="251" t="s">
        <v>343</v>
      </c>
      <c r="C83" s="36" t="s">
        <v>33</v>
      </c>
      <c r="D83" s="31">
        <v>30</v>
      </c>
      <c r="E83" s="285">
        <v>0</v>
      </c>
      <c r="F83" s="285">
        <f>D83*E83</f>
        <v>0</v>
      </c>
    </row>
    <row r="84" spans="1:6" ht="13">
      <c r="A84" s="184"/>
      <c r="B84" s="221"/>
      <c r="C84" s="36"/>
      <c r="D84" s="31"/>
      <c r="E84" s="285"/>
      <c r="F84" s="285"/>
    </row>
    <row r="85" spans="1:6" ht="26">
      <c r="A85" s="186" t="s">
        <v>295</v>
      </c>
      <c r="B85" s="187" t="s">
        <v>296</v>
      </c>
      <c r="C85" s="36"/>
      <c r="D85" s="31"/>
      <c r="E85" s="285"/>
      <c r="F85" s="285"/>
    </row>
    <row r="86" spans="1:6" ht="13">
      <c r="A86" s="184"/>
      <c r="B86" s="188" t="s">
        <v>297</v>
      </c>
      <c r="C86" s="36"/>
      <c r="D86" s="31"/>
      <c r="E86" s="285"/>
      <c r="F86" s="285"/>
    </row>
    <row r="87" spans="1:6" ht="13">
      <c r="A87" s="184"/>
      <c r="B87" s="188" t="s">
        <v>298</v>
      </c>
      <c r="C87" s="36"/>
      <c r="D87" s="31"/>
      <c r="E87" s="285"/>
      <c r="F87" s="285"/>
    </row>
    <row r="88" spans="1:6" ht="13">
      <c r="A88" s="184"/>
      <c r="B88" s="188" t="s">
        <v>299</v>
      </c>
      <c r="C88" s="36"/>
      <c r="D88" s="31"/>
      <c r="E88" s="285"/>
      <c r="F88" s="285"/>
    </row>
    <row r="89" spans="1:6" ht="13">
      <c r="A89" s="184"/>
      <c r="B89" s="188" t="s">
        <v>300</v>
      </c>
      <c r="C89" s="36"/>
      <c r="D89" s="31"/>
      <c r="E89" s="285"/>
      <c r="F89" s="285"/>
    </row>
    <row r="90" spans="1:6" ht="13">
      <c r="A90" s="184"/>
      <c r="B90" s="188" t="s">
        <v>301</v>
      </c>
      <c r="C90" s="36"/>
      <c r="D90" s="31"/>
      <c r="E90" s="285"/>
      <c r="F90" s="285"/>
    </row>
    <row r="91" spans="1:6" ht="13">
      <c r="A91" s="184"/>
      <c r="B91" s="188" t="s">
        <v>302</v>
      </c>
      <c r="C91" s="36"/>
      <c r="D91" s="31"/>
      <c r="E91" s="285"/>
      <c r="F91" s="285"/>
    </row>
    <row r="92" spans="1:6" ht="13">
      <c r="A92" s="184"/>
      <c r="B92" s="244" t="s">
        <v>312</v>
      </c>
      <c r="C92" s="36"/>
      <c r="D92" s="31"/>
      <c r="E92" s="285"/>
      <c r="F92" s="285"/>
    </row>
    <row r="93" spans="1:6" ht="25">
      <c r="A93" s="184"/>
      <c r="B93" s="188" t="s">
        <v>303</v>
      </c>
      <c r="C93" s="36"/>
      <c r="D93" s="31"/>
      <c r="E93" s="285"/>
      <c r="F93" s="285"/>
    </row>
    <row r="94" spans="1:6" ht="13">
      <c r="A94" s="184"/>
      <c r="B94" s="244" t="s">
        <v>313</v>
      </c>
      <c r="C94" s="36"/>
      <c r="D94" s="31"/>
      <c r="E94" s="285"/>
      <c r="F94" s="285"/>
    </row>
    <row r="95" spans="1:6" ht="15" customHeight="1">
      <c r="A95" s="184"/>
      <c r="B95" s="244" t="s">
        <v>304</v>
      </c>
      <c r="C95" s="36"/>
      <c r="D95" s="31"/>
      <c r="E95" s="285"/>
      <c r="F95" s="285"/>
    </row>
    <row r="96" spans="1:6" ht="15" customHeight="1">
      <c r="A96" s="184"/>
      <c r="B96" s="244" t="s">
        <v>305</v>
      </c>
      <c r="C96" s="36"/>
      <c r="D96" s="31"/>
      <c r="E96" s="285"/>
      <c r="F96" s="285"/>
    </row>
    <row r="97" spans="1:14" ht="15" customHeight="1">
      <c r="A97" s="184"/>
      <c r="B97" s="244" t="s">
        <v>314</v>
      </c>
      <c r="C97" s="36"/>
      <c r="D97" s="31"/>
      <c r="E97" s="285"/>
      <c r="F97" s="285"/>
    </row>
    <row r="98" spans="1:14" ht="15" customHeight="1">
      <c r="A98" s="184"/>
      <c r="B98" s="244" t="s">
        <v>315</v>
      </c>
      <c r="C98" s="36"/>
      <c r="D98" s="31"/>
      <c r="E98" s="285"/>
      <c r="F98" s="285"/>
    </row>
    <row r="99" spans="1:14" ht="15" customHeight="1">
      <c r="A99" s="184"/>
      <c r="B99" s="244" t="s">
        <v>316</v>
      </c>
      <c r="C99" s="36"/>
      <c r="D99" s="31"/>
      <c r="E99" s="285"/>
      <c r="F99" s="285"/>
    </row>
    <row r="100" spans="1:14" ht="25">
      <c r="A100" s="184"/>
      <c r="B100" s="188" t="s">
        <v>306</v>
      </c>
      <c r="C100" s="36"/>
      <c r="D100" s="31"/>
      <c r="E100" s="285"/>
      <c r="F100" s="285"/>
    </row>
    <row r="101" spans="1:14" ht="25">
      <c r="A101" s="184"/>
      <c r="B101" s="188" t="s">
        <v>307</v>
      </c>
      <c r="C101" s="36"/>
      <c r="D101" s="31"/>
      <c r="E101" s="285"/>
      <c r="F101" s="285"/>
    </row>
    <row r="102" spans="1:14" ht="13">
      <c r="A102" s="184"/>
      <c r="B102" s="188" t="s">
        <v>308</v>
      </c>
      <c r="C102" s="36"/>
      <c r="D102" s="31"/>
      <c r="E102" s="285"/>
      <c r="F102" s="285"/>
    </row>
    <row r="103" spans="1:14" ht="25">
      <c r="A103" s="184"/>
      <c r="B103" s="188" t="s">
        <v>309</v>
      </c>
      <c r="C103" s="36"/>
      <c r="D103" s="31"/>
      <c r="E103" s="285"/>
      <c r="F103" s="285"/>
    </row>
    <row r="104" spans="1:14" ht="25">
      <c r="A104" s="184"/>
      <c r="B104" s="188" t="s">
        <v>310</v>
      </c>
      <c r="C104" s="36"/>
      <c r="D104" s="31"/>
      <c r="E104" s="285"/>
      <c r="F104" s="285"/>
    </row>
    <row r="105" spans="1:14" ht="25">
      <c r="A105" s="184"/>
      <c r="B105" s="188" t="s">
        <v>311</v>
      </c>
      <c r="C105" s="36"/>
      <c r="D105" s="31"/>
      <c r="E105" s="285"/>
      <c r="F105" s="285"/>
    </row>
    <row r="106" spans="1:14" ht="13">
      <c r="A106" s="184"/>
      <c r="B106" s="245" t="s">
        <v>317</v>
      </c>
      <c r="C106" s="36" t="s">
        <v>33</v>
      </c>
      <c r="D106" s="31">
        <v>131</v>
      </c>
      <c r="E106" s="285">
        <v>0</v>
      </c>
      <c r="F106" s="285">
        <f>D106*E106</f>
        <v>0</v>
      </c>
      <c r="G106" s="13">
        <v>18</v>
      </c>
      <c r="H106" s="13">
        <v>57</v>
      </c>
      <c r="I106" s="13">
        <v>17</v>
      </c>
      <c r="J106" s="13">
        <v>15</v>
      </c>
      <c r="K106" s="13">
        <v>8</v>
      </c>
      <c r="L106" s="13">
        <v>8</v>
      </c>
      <c r="M106" s="13">
        <v>8</v>
      </c>
      <c r="N106" s="13">
        <f>M106+L106+K106+J106+I106+H106+G106</f>
        <v>131</v>
      </c>
    </row>
    <row r="107" spans="1:14" ht="13">
      <c r="A107" s="184"/>
      <c r="B107" s="244" t="s">
        <v>318</v>
      </c>
      <c r="C107" s="36"/>
      <c r="D107" s="31"/>
      <c r="E107" s="285"/>
      <c r="F107" s="285"/>
    </row>
    <row r="108" spans="1:14" ht="25">
      <c r="A108" s="184"/>
      <c r="B108" s="188" t="s">
        <v>319</v>
      </c>
      <c r="C108" s="36" t="s">
        <v>33</v>
      </c>
      <c r="D108" s="31">
        <v>131</v>
      </c>
      <c r="E108" s="285">
        <v>0</v>
      </c>
      <c r="F108" s="285">
        <f>D108*E108</f>
        <v>0</v>
      </c>
    </row>
    <row r="109" spans="1:14" ht="13">
      <c r="A109" s="184"/>
      <c r="B109" s="221"/>
      <c r="C109" s="36"/>
      <c r="D109" s="31"/>
      <c r="E109" s="285"/>
      <c r="F109" s="285"/>
    </row>
    <row r="110" spans="1:14" ht="13">
      <c r="A110" s="184" t="s">
        <v>227</v>
      </c>
      <c r="B110" s="185" t="s">
        <v>228</v>
      </c>
      <c r="C110" s="185"/>
      <c r="D110" s="152"/>
      <c r="E110" s="155"/>
      <c r="F110" s="155"/>
    </row>
    <row r="111" spans="1:14" ht="26">
      <c r="A111" s="184"/>
      <c r="B111" s="185" t="s">
        <v>320</v>
      </c>
      <c r="C111" s="36"/>
      <c r="D111" s="31"/>
      <c r="E111" s="155"/>
      <c r="F111" s="155"/>
      <c r="G111" s="13">
        <v>25</v>
      </c>
      <c r="H111" s="13">
        <v>29</v>
      </c>
      <c r="I111" s="13">
        <v>2.2000000000000002</v>
      </c>
      <c r="J111" s="13">
        <v>22</v>
      </c>
      <c r="K111" s="13">
        <f>G111+H111+I111+J111</f>
        <v>78.2</v>
      </c>
    </row>
    <row r="112" spans="1:14" ht="13">
      <c r="A112" s="186" t="s">
        <v>321</v>
      </c>
      <c r="B112" s="187" t="s">
        <v>475</v>
      </c>
      <c r="C112" s="220"/>
      <c r="D112" s="112"/>
      <c r="E112" s="13"/>
      <c r="F112" s="13"/>
    </row>
    <row r="113" spans="1:9" ht="13">
      <c r="A113" s="184"/>
      <c r="B113" s="221" t="s">
        <v>232</v>
      </c>
      <c r="C113" s="220"/>
      <c r="D113" s="112"/>
      <c r="E113" s="13"/>
      <c r="F113" s="13"/>
    </row>
    <row r="114" spans="1:9" ht="89" customHeight="1">
      <c r="A114" s="184"/>
      <c r="B114" s="188" t="s">
        <v>233</v>
      </c>
      <c r="C114" s="220"/>
      <c r="D114" s="112"/>
      <c r="E114" s="13"/>
      <c r="F114" s="13"/>
    </row>
    <row r="115" spans="1:9" ht="26" customHeight="1">
      <c r="A115" s="184"/>
      <c r="B115" s="188" t="s">
        <v>322</v>
      </c>
      <c r="C115" s="36" t="s">
        <v>33</v>
      </c>
      <c r="D115" s="31">
        <v>25</v>
      </c>
      <c r="E115" s="285">
        <v>0</v>
      </c>
      <c r="F115" s="285">
        <f>D115*E115</f>
        <v>0</v>
      </c>
      <c r="G115" s="13">
        <v>20</v>
      </c>
      <c r="H115" s="13">
        <v>25</v>
      </c>
      <c r="I115" s="13">
        <v>25</v>
      </c>
    </row>
    <row r="116" spans="1:9" ht="13">
      <c r="A116" s="184"/>
      <c r="B116" s="188"/>
      <c r="C116" s="36"/>
      <c r="D116" s="31"/>
      <c r="E116" s="285"/>
      <c r="F116" s="285"/>
    </row>
    <row r="117" spans="1:9" ht="26">
      <c r="A117" s="186" t="s">
        <v>323</v>
      </c>
      <c r="B117" s="185" t="s">
        <v>434</v>
      </c>
      <c r="C117" s="36"/>
      <c r="D117" s="31"/>
      <c r="E117" s="285"/>
      <c r="F117" s="285"/>
    </row>
    <row r="118" spans="1:9">
      <c r="A118" s="186"/>
      <c r="B118" s="245" t="s">
        <v>324</v>
      </c>
      <c r="C118" s="36"/>
      <c r="D118" s="31"/>
      <c r="E118" s="285"/>
      <c r="F118" s="285"/>
    </row>
    <row r="119" spans="1:9">
      <c r="A119" s="186"/>
      <c r="B119" s="246" t="s">
        <v>325</v>
      </c>
      <c r="C119" s="36"/>
      <c r="D119" s="31"/>
      <c r="E119" s="285"/>
      <c r="F119" s="285"/>
    </row>
    <row r="120" spans="1:9">
      <c r="A120" s="186"/>
      <c r="B120" s="246" t="s">
        <v>326</v>
      </c>
      <c r="C120" s="36"/>
      <c r="D120" s="31"/>
      <c r="E120" s="285"/>
      <c r="F120" s="285"/>
    </row>
    <row r="121" spans="1:9">
      <c r="A121" s="186"/>
      <c r="B121" s="246" t="s">
        <v>327</v>
      </c>
      <c r="C121" s="36"/>
      <c r="D121" s="31"/>
      <c r="E121" s="285"/>
      <c r="F121" s="285"/>
    </row>
    <row r="122" spans="1:9">
      <c r="A122" s="186"/>
      <c r="B122" s="246" t="s">
        <v>328</v>
      </c>
      <c r="C122" s="36"/>
      <c r="D122" s="31"/>
      <c r="E122" s="285"/>
      <c r="F122" s="285"/>
    </row>
    <row r="123" spans="1:9">
      <c r="A123" s="186"/>
      <c r="B123" s="246" t="s">
        <v>329</v>
      </c>
      <c r="C123" s="36"/>
      <c r="D123" s="31"/>
      <c r="E123" s="285"/>
      <c r="F123" s="285"/>
    </row>
    <row r="124" spans="1:9" ht="25">
      <c r="A124" s="186"/>
      <c r="B124" s="246" t="s">
        <v>330</v>
      </c>
      <c r="C124" s="36"/>
      <c r="D124" s="31"/>
      <c r="E124" s="285"/>
      <c r="F124" s="285"/>
    </row>
    <row r="125" spans="1:9" ht="25">
      <c r="A125" s="186"/>
      <c r="B125" s="246" t="s">
        <v>331</v>
      </c>
      <c r="C125" s="36"/>
      <c r="D125" s="31"/>
      <c r="E125" s="285"/>
      <c r="F125" s="285"/>
    </row>
    <row r="126" spans="1:9">
      <c r="A126" s="186"/>
      <c r="B126" s="246" t="s">
        <v>332</v>
      </c>
      <c r="C126" s="36"/>
      <c r="D126" s="31"/>
      <c r="E126" s="285"/>
      <c r="F126" s="285"/>
    </row>
    <row r="127" spans="1:9">
      <c r="A127" s="186"/>
      <c r="B127" s="246" t="s">
        <v>333</v>
      </c>
      <c r="C127" s="36"/>
      <c r="D127" s="31"/>
      <c r="E127" s="285"/>
      <c r="F127" s="285"/>
    </row>
    <row r="128" spans="1:9">
      <c r="A128" s="186"/>
      <c r="B128" s="247" t="s">
        <v>334</v>
      </c>
      <c r="C128" s="36"/>
      <c r="D128" s="31"/>
      <c r="E128" s="285"/>
      <c r="F128" s="285"/>
    </row>
    <row r="129" spans="1:6" ht="25">
      <c r="A129" s="186"/>
      <c r="B129" s="248" t="s">
        <v>335</v>
      </c>
      <c r="C129" s="36"/>
      <c r="D129" s="31"/>
      <c r="E129" s="285"/>
      <c r="F129" s="285"/>
    </row>
    <row r="130" spans="1:6" ht="25">
      <c r="A130" s="186"/>
      <c r="B130" s="246" t="s">
        <v>336</v>
      </c>
      <c r="C130" s="36"/>
      <c r="D130" s="31"/>
      <c r="E130" s="285"/>
      <c r="F130" s="285"/>
    </row>
    <row r="131" spans="1:6" ht="16" customHeight="1">
      <c r="A131" s="186"/>
      <c r="B131" s="246" t="s">
        <v>337</v>
      </c>
      <c r="C131" s="36"/>
      <c r="D131" s="31"/>
      <c r="E131" s="285"/>
      <c r="F131" s="285"/>
    </row>
    <row r="132" spans="1:6">
      <c r="A132" s="186"/>
      <c r="B132" s="249" t="s">
        <v>338</v>
      </c>
      <c r="C132" s="36"/>
      <c r="D132" s="31"/>
      <c r="E132" s="285"/>
      <c r="F132" s="285"/>
    </row>
    <row r="133" spans="1:6" ht="25">
      <c r="A133" s="186"/>
      <c r="B133" s="246" t="s">
        <v>307</v>
      </c>
      <c r="C133" s="36"/>
      <c r="D133" s="31"/>
      <c r="E133" s="285"/>
      <c r="F133" s="285"/>
    </row>
    <row r="134" spans="1:6">
      <c r="A134" s="186"/>
      <c r="B134" s="249" t="s">
        <v>339</v>
      </c>
      <c r="C134" s="36"/>
      <c r="D134" s="31"/>
      <c r="E134" s="285"/>
      <c r="F134" s="285"/>
    </row>
    <row r="135" spans="1:6" ht="13">
      <c r="A135" s="184"/>
      <c r="B135" s="246" t="s">
        <v>308</v>
      </c>
      <c r="C135" s="36"/>
      <c r="D135" s="31"/>
      <c r="E135" s="285"/>
      <c r="F135" s="285"/>
    </row>
    <row r="136" spans="1:6" ht="13">
      <c r="A136" s="184"/>
      <c r="B136" s="245" t="s">
        <v>376</v>
      </c>
      <c r="C136" s="36"/>
      <c r="D136" s="31"/>
      <c r="E136" s="285"/>
      <c r="F136" s="285"/>
    </row>
    <row r="137" spans="1:6" ht="26">
      <c r="A137" s="184"/>
      <c r="B137" s="245" t="s">
        <v>340</v>
      </c>
      <c r="C137" s="36"/>
      <c r="D137" s="31"/>
      <c r="E137" s="285"/>
      <c r="F137" s="285"/>
    </row>
    <row r="138" spans="1:6" ht="13">
      <c r="A138" s="184"/>
      <c r="B138" s="250" t="s">
        <v>341</v>
      </c>
      <c r="C138" s="36" t="s">
        <v>33</v>
      </c>
      <c r="D138" s="31">
        <v>70</v>
      </c>
      <c r="E138" s="285">
        <v>0</v>
      </c>
      <c r="F138" s="285">
        <f>D138*E138</f>
        <v>0</v>
      </c>
    </row>
    <row r="139" spans="1:6" ht="13">
      <c r="A139" s="184"/>
      <c r="B139" s="245"/>
      <c r="C139" s="36"/>
      <c r="D139" s="31"/>
      <c r="E139" s="285"/>
      <c r="F139" s="285"/>
    </row>
    <row r="140" spans="1:6" ht="13">
      <c r="A140" s="184" t="s">
        <v>342</v>
      </c>
      <c r="B140" s="185" t="s">
        <v>344</v>
      </c>
      <c r="C140" s="36"/>
      <c r="D140" s="31"/>
      <c r="E140" s="285"/>
      <c r="F140" s="285"/>
    </row>
    <row r="141" spans="1:6" ht="13">
      <c r="A141" s="184"/>
      <c r="B141" s="185" t="s">
        <v>345</v>
      </c>
      <c r="C141" s="36"/>
      <c r="D141" s="31"/>
      <c r="E141" s="285"/>
      <c r="F141" s="285"/>
    </row>
    <row r="142" spans="1:6" ht="37.5">
      <c r="A142" s="275" t="s">
        <v>435</v>
      </c>
      <c r="B142" s="188" t="s">
        <v>272</v>
      </c>
      <c r="C142" s="36" t="s">
        <v>33</v>
      </c>
      <c r="D142" s="31">
        <v>24</v>
      </c>
      <c r="E142" s="285">
        <v>0</v>
      </c>
      <c r="F142" s="285">
        <f t="shared" ref="F142" si="4">D142*E142</f>
        <v>0</v>
      </c>
    </row>
    <row r="143" spans="1:6" ht="13">
      <c r="A143" s="184"/>
      <c r="B143" s="245"/>
      <c r="C143" s="36"/>
      <c r="D143" s="31"/>
      <c r="E143" s="285"/>
      <c r="F143" s="285"/>
    </row>
    <row r="144" spans="1:6" ht="72" customHeight="1">
      <c r="A144" s="275" t="s">
        <v>436</v>
      </c>
      <c r="B144" s="245" t="s">
        <v>348</v>
      </c>
      <c r="C144" s="36"/>
      <c r="D144" s="31"/>
      <c r="E144" s="285"/>
      <c r="F144" s="285"/>
    </row>
    <row r="145" spans="1:6" ht="40.5" customHeight="1">
      <c r="A145" s="184"/>
      <c r="B145" s="22" t="s">
        <v>437</v>
      </c>
      <c r="C145" s="36" t="s">
        <v>33</v>
      </c>
      <c r="D145" s="31">
        <v>22</v>
      </c>
      <c r="E145" s="285">
        <v>0</v>
      </c>
      <c r="F145" s="285">
        <f t="shared" ref="F145" si="5">D145*E145</f>
        <v>0</v>
      </c>
    </row>
    <row r="146" spans="1:6" ht="13">
      <c r="A146" s="184"/>
      <c r="B146" s="279" t="s">
        <v>493</v>
      </c>
      <c r="C146" s="36"/>
      <c r="D146" s="31"/>
      <c r="E146" s="285"/>
      <c r="F146" s="285"/>
    </row>
    <row r="147" spans="1:6" ht="50">
      <c r="A147" s="184"/>
      <c r="B147" s="22" t="s">
        <v>494</v>
      </c>
      <c r="C147" s="36"/>
      <c r="D147" s="31"/>
      <c r="E147" s="285"/>
      <c r="F147" s="285"/>
    </row>
    <row r="148" spans="1:6" ht="13">
      <c r="A148" s="184"/>
      <c r="B148" s="22"/>
      <c r="C148" s="36"/>
      <c r="D148" s="31"/>
      <c r="E148" s="285"/>
      <c r="F148" s="285"/>
    </row>
    <row r="149" spans="1:6" ht="13">
      <c r="A149" s="184" t="s">
        <v>491</v>
      </c>
      <c r="B149" s="245" t="s">
        <v>492</v>
      </c>
      <c r="C149" s="36" t="s">
        <v>168</v>
      </c>
      <c r="D149" s="31">
        <v>13</v>
      </c>
      <c r="E149" s="285">
        <v>0</v>
      </c>
      <c r="F149" s="285">
        <f t="shared" ref="F149" si="6">D149*E149</f>
        <v>0</v>
      </c>
    </row>
    <row r="150" spans="1:6" ht="13">
      <c r="A150" s="184"/>
      <c r="B150" s="185"/>
      <c r="C150" s="185"/>
      <c r="D150" s="152"/>
      <c r="E150" s="155"/>
      <c r="F150" s="155"/>
    </row>
    <row r="151" spans="1:6" ht="25">
      <c r="A151" s="195" t="s">
        <v>38</v>
      </c>
      <c r="B151" s="95" t="s">
        <v>169</v>
      </c>
      <c r="C151" s="81"/>
      <c r="D151" s="154"/>
      <c r="E151" s="154"/>
      <c r="F151" s="154"/>
    </row>
    <row r="152" spans="1:6">
      <c r="A152" s="195"/>
      <c r="B152" s="95" t="s">
        <v>9</v>
      </c>
      <c r="C152" s="81" t="s">
        <v>43</v>
      </c>
      <c r="D152" s="154">
        <v>8</v>
      </c>
      <c r="E152" s="5">
        <v>0</v>
      </c>
      <c r="F152" s="154">
        <f t="shared" ref="F152:F154" si="7">D152*E152</f>
        <v>0</v>
      </c>
    </row>
    <row r="153" spans="1:6">
      <c r="A153" s="195"/>
      <c r="B153" s="95" t="s">
        <v>10</v>
      </c>
      <c r="C153" s="81" t="s">
        <v>43</v>
      </c>
      <c r="D153" s="154">
        <v>8</v>
      </c>
      <c r="E153" s="5">
        <v>0</v>
      </c>
      <c r="F153" s="154">
        <f t="shared" si="7"/>
        <v>0</v>
      </c>
    </row>
    <row r="154" spans="1:6">
      <c r="A154" s="195"/>
      <c r="B154" s="95" t="s">
        <v>11</v>
      </c>
      <c r="C154" s="81" t="s">
        <v>43</v>
      </c>
      <c r="D154" s="154">
        <v>8</v>
      </c>
      <c r="E154" s="5">
        <v>0</v>
      </c>
      <c r="F154" s="154">
        <f t="shared" si="7"/>
        <v>0</v>
      </c>
    </row>
    <row r="155" spans="1:6">
      <c r="A155" s="195"/>
      <c r="B155" s="95"/>
      <c r="C155" s="81"/>
      <c r="D155" s="154"/>
      <c r="E155" s="5"/>
      <c r="F155" s="154"/>
    </row>
    <row r="156" spans="1:6" ht="13">
      <c r="A156" s="156" t="s">
        <v>38</v>
      </c>
      <c r="B156" s="157" t="s">
        <v>182</v>
      </c>
      <c r="C156" s="158"/>
      <c r="D156" s="159"/>
      <c r="E156" s="159"/>
      <c r="F156" s="159">
        <f>SUM(F31:F155)</f>
        <v>0</v>
      </c>
    </row>
    <row r="157" spans="1:6">
      <c r="B157" s="99"/>
      <c r="C157" s="100"/>
      <c r="D157" s="101"/>
      <c r="E157" s="37"/>
      <c r="F157" s="37"/>
    </row>
    <row r="158" spans="1:6">
      <c r="B158" s="98" t="s">
        <v>183</v>
      </c>
      <c r="C158" s="100"/>
      <c r="D158" s="101"/>
      <c r="E158" s="37"/>
      <c r="F158" s="37"/>
    </row>
  </sheetData>
  <mergeCells count="9">
    <mergeCell ref="A23:F23"/>
    <mergeCell ref="A24:F24"/>
    <mergeCell ref="A25:F25"/>
    <mergeCell ref="A5:F9"/>
    <mergeCell ref="A11:F15"/>
    <mergeCell ref="A17:F18"/>
    <mergeCell ref="A20:F20"/>
    <mergeCell ref="A21:F21"/>
    <mergeCell ref="A22:F22"/>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oddHeader>
    <oddFooter xml:space="preserve">&amp;L_______________________________________________________________________________________
</oddFooter>
  </headerFooter>
  <rowBreaks count="1" manualBreakCount="1">
    <brk id="2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view="pageLayout" topLeftCell="A28" zoomScaleNormal="100" zoomScaleSheetLayoutView="100" workbookViewId="0">
      <selection activeCell="D49" sqref="D49"/>
    </sheetView>
  </sheetViews>
  <sheetFormatPr defaultColWidth="9.1796875" defaultRowHeight="12.5"/>
  <cols>
    <col min="1" max="1" width="7.26953125" style="13" customWidth="1"/>
    <col min="2" max="2" width="43.7265625" style="13" customWidth="1"/>
    <col min="3" max="3" width="8.26953125" style="13" customWidth="1"/>
    <col min="4" max="4" width="7.90625" style="13" customWidth="1"/>
    <col min="5" max="5" width="9.1796875" style="52" customWidth="1"/>
    <col min="6" max="6" width="11" style="52" customWidth="1"/>
    <col min="7" max="256" width="9.1796875" style="13"/>
    <col min="257" max="257" width="7.26953125" style="13" customWidth="1"/>
    <col min="258" max="258" width="43.7265625" style="13" customWidth="1"/>
    <col min="259" max="259" width="8.26953125" style="13" customWidth="1"/>
    <col min="260" max="260" width="7.81640625" style="13" customWidth="1"/>
    <col min="261" max="261" width="10" style="13" customWidth="1"/>
    <col min="262" max="262" width="10.26953125" style="13" customWidth="1"/>
    <col min="263" max="512" width="9.1796875" style="13"/>
    <col min="513" max="513" width="7.26953125" style="13" customWidth="1"/>
    <col min="514" max="514" width="43.7265625" style="13" customWidth="1"/>
    <col min="515" max="515" width="8.26953125" style="13" customWidth="1"/>
    <col min="516" max="516" width="7.81640625" style="13" customWidth="1"/>
    <col min="517" max="517" width="10" style="13" customWidth="1"/>
    <col min="518" max="518" width="10.26953125" style="13" customWidth="1"/>
    <col min="519" max="768" width="9.1796875" style="13"/>
    <col min="769" max="769" width="7.26953125" style="13" customWidth="1"/>
    <col min="770" max="770" width="43.7265625" style="13" customWidth="1"/>
    <col min="771" max="771" width="8.26953125" style="13" customWidth="1"/>
    <col min="772" max="772" width="7.81640625" style="13" customWidth="1"/>
    <col min="773" max="773" width="10" style="13" customWidth="1"/>
    <col min="774" max="774" width="10.26953125" style="13" customWidth="1"/>
    <col min="775" max="1024" width="9.1796875" style="13"/>
    <col min="1025" max="1025" width="7.26953125" style="13" customWidth="1"/>
    <col min="1026" max="1026" width="43.7265625" style="13" customWidth="1"/>
    <col min="1027" max="1027" width="8.26953125" style="13" customWidth="1"/>
    <col min="1028" max="1028" width="7.81640625" style="13" customWidth="1"/>
    <col min="1029" max="1029" width="10" style="13" customWidth="1"/>
    <col min="1030" max="1030" width="10.26953125" style="13" customWidth="1"/>
    <col min="1031" max="1280" width="9.1796875" style="13"/>
    <col min="1281" max="1281" width="7.26953125" style="13" customWidth="1"/>
    <col min="1282" max="1282" width="43.7265625" style="13" customWidth="1"/>
    <col min="1283" max="1283" width="8.26953125" style="13" customWidth="1"/>
    <col min="1284" max="1284" width="7.81640625" style="13" customWidth="1"/>
    <col min="1285" max="1285" width="10" style="13" customWidth="1"/>
    <col min="1286" max="1286" width="10.26953125" style="13" customWidth="1"/>
    <col min="1287" max="1536" width="9.1796875" style="13"/>
    <col min="1537" max="1537" width="7.26953125" style="13" customWidth="1"/>
    <col min="1538" max="1538" width="43.7265625" style="13" customWidth="1"/>
    <col min="1539" max="1539" width="8.26953125" style="13" customWidth="1"/>
    <col min="1540" max="1540" width="7.81640625" style="13" customWidth="1"/>
    <col min="1541" max="1541" width="10" style="13" customWidth="1"/>
    <col min="1542" max="1542" width="10.26953125" style="13" customWidth="1"/>
    <col min="1543" max="1792" width="9.1796875" style="13"/>
    <col min="1793" max="1793" width="7.26953125" style="13" customWidth="1"/>
    <col min="1794" max="1794" width="43.7265625" style="13" customWidth="1"/>
    <col min="1795" max="1795" width="8.26953125" style="13" customWidth="1"/>
    <col min="1796" max="1796" width="7.81640625" style="13" customWidth="1"/>
    <col min="1797" max="1797" width="10" style="13" customWidth="1"/>
    <col min="1798" max="1798" width="10.26953125" style="13" customWidth="1"/>
    <col min="1799" max="2048" width="9.1796875" style="13"/>
    <col min="2049" max="2049" width="7.26953125" style="13" customWidth="1"/>
    <col min="2050" max="2050" width="43.7265625" style="13" customWidth="1"/>
    <col min="2051" max="2051" width="8.26953125" style="13" customWidth="1"/>
    <col min="2052" max="2052" width="7.81640625" style="13" customWidth="1"/>
    <col min="2053" max="2053" width="10" style="13" customWidth="1"/>
    <col min="2054" max="2054" width="10.26953125" style="13" customWidth="1"/>
    <col min="2055" max="2304" width="9.1796875" style="13"/>
    <col min="2305" max="2305" width="7.26953125" style="13" customWidth="1"/>
    <col min="2306" max="2306" width="43.7265625" style="13" customWidth="1"/>
    <col min="2307" max="2307" width="8.26953125" style="13" customWidth="1"/>
    <col min="2308" max="2308" width="7.81640625" style="13" customWidth="1"/>
    <col min="2309" max="2309" width="10" style="13" customWidth="1"/>
    <col min="2310" max="2310" width="10.26953125" style="13" customWidth="1"/>
    <col min="2311" max="2560" width="9.1796875" style="13"/>
    <col min="2561" max="2561" width="7.26953125" style="13" customWidth="1"/>
    <col min="2562" max="2562" width="43.7265625" style="13" customWidth="1"/>
    <col min="2563" max="2563" width="8.26953125" style="13" customWidth="1"/>
    <col min="2564" max="2564" width="7.81640625" style="13" customWidth="1"/>
    <col min="2565" max="2565" width="10" style="13" customWidth="1"/>
    <col min="2566" max="2566" width="10.26953125" style="13" customWidth="1"/>
    <col min="2567" max="2816" width="9.1796875" style="13"/>
    <col min="2817" max="2817" width="7.26953125" style="13" customWidth="1"/>
    <col min="2818" max="2818" width="43.7265625" style="13" customWidth="1"/>
    <col min="2819" max="2819" width="8.26953125" style="13" customWidth="1"/>
    <col min="2820" max="2820" width="7.81640625" style="13" customWidth="1"/>
    <col min="2821" max="2821" width="10" style="13" customWidth="1"/>
    <col min="2822" max="2822" width="10.26953125" style="13" customWidth="1"/>
    <col min="2823" max="3072" width="9.1796875" style="13"/>
    <col min="3073" max="3073" width="7.26953125" style="13" customWidth="1"/>
    <col min="3074" max="3074" width="43.7265625" style="13" customWidth="1"/>
    <col min="3075" max="3075" width="8.26953125" style="13" customWidth="1"/>
    <col min="3076" max="3076" width="7.81640625" style="13" customWidth="1"/>
    <col min="3077" max="3077" width="10" style="13" customWidth="1"/>
    <col min="3078" max="3078" width="10.26953125" style="13" customWidth="1"/>
    <col min="3079" max="3328" width="9.1796875" style="13"/>
    <col min="3329" max="3329" width="7.26953125" style="13" customWidth="1"/>
    <col min="3330" max="3330" width="43.7265625" style="13" customWidth="1"/>
    <col min="3331" max="3331" width="8.26953125" style="13" customWidth="1"/>
    <col min="3332" max="3332" width="7.81640625" style="13" customWidth="1"/>
    <col min="3333" max="3333" width="10" style="13" customWidth="1"/>
    <col min="3334" max="3334" width="10.26953125" style="13" customWidth="1"/>
    <col min="3335" max="3584" width="9.1796875" style="13"/>
    <col min="3585" max="3585" width="7.26953125" style="13" customWidth="1"/>
    <col min="3586" max="3586" width="43.7265625" style="13" customWidth="1"/>
    <col min="3587" max="3587" width="8.26953125" style="13" customWidth="1"/>
    <col min="3588" max="3588" width="7.81640625" style="13" customWidth="1"/>
    <col min="3589" max="3589" width="10" style="13" customWidth="1"/>
    <col min="3590" max="3590" width="10.26953125" style="13" customWidth="1"/>
    <col min="3591" max="3840" width="9.1796875" style="13"/>
    <col min="3841" max="3841" width="7.26953125" style="13" customWidth="1"/>
    <col min="3842" max="3842" width="43.7265625" style="13" customWidth="1"/>
    <col min="3843" max="3843" width="8.26953125" style="13" customWidth="1"/>
    <col min="3844" max="3844" width="7.81640625" style="13" customWidth="1"/>
    <col min="3845" max="3845" width="10" style="13" customWidth="1"/>
    <col min="3846" max="3846" width="10.26953125" style="13" customWidth="1"/>
    <col min="3847" max="4096" width="9.1796875" style="13"/>
    <col min="4097" max="4097" width="7.26953125" style="13" customWidth="1"/>
    <col min="4098" max="4098" width="43.7265625" style="13" customWidth="1"/>
    <col min="4099" max="4099" width="8.26953125" style="13" customWidth="1"/>
    <col min="4100" max="4100" width="7.81640625" style="13" customWidth="1"/>
    <col min="4101" max="4101" width="10" style="13" customWidth="1"/>
    <col min="4102" max="4102" width="10.26953125" style="13" customWidth="1"/>
    <col min="4103" max="4352" width="9.1796875" style="13"/>
    <col min="4353" max="4353" width="7.26953125" style="13" customWidth="1"/>
    <col min="4354" max="4354" width="43.7265625" style="13" customWidth="1"/>
    <col min="4355" max="4355" width="8.26953125" style="13" customWidth="1"/>
    <col min="4356" max="4356" width="7.81640625" style="13" customWidth="1"/>
    <col min="4357" max="4357" width="10" style="13" customWidth="1"/>
    <col min="4358" max="4358" width="10.26953125" style="13" customWidth="1"/>
    <col min="4359" max="4608" width="9.1796875" style="13"/>
    <col min="4609" max="4609" width="7.26953125" style="13" customWidth="1"/>
    <col min="4610" max="4610" width="43.7265625" style="13" customWidth="1"/>
    <col min="4611" max="4611" width="8.26953125" style="13" customWidth="1"/>
    <col min="4612" max="4612" width="7.81640625" style="13" customWidth="1"/>
    <col min="4613" max="4613" width="10" style="13" customWidth="1"/>
    <col min="4614" max="4614" width="10.26953125" style="13" customWidth="1"/>
    <col min="4615" max="4864" width="9.1796875" style="13"/>
    <col min="4865" max="4865" width="7.26953125" style="13" customWidth="1"/>
    <col min="4866" max="4866" width="43.7265625" style="13" customWidth="1"/>
    <col min="4867" max="4867" width="8.26953125" style="13" customWidth="1"/>
    <col min="4868" max="4868" width="7.81640625" style="13" customWidth="1"/>
    <col min="4869" max="4869" width="10" style="13" customWidth="1"/>
    <col min="4870" max="4870" width="10.26953125" style="13" customWidth="1"/>
    <col min="4871" max="5120" width="9.1796875" style="13"/>
    <col min="5121" max="5121" width="7.26953125" style="13" customWidth="1"/>
    <col min="5122" max="5122" width="43.7265625" style="13" customWidth="1"/>
    <col min="5123" max="5123" width="8.26953125" style="13" customWidth="1"/>
    <col min="5124" max="5124" width="7.81640625" style="13" customWidth="1"/>
    <col min="5125" max="5125" width="10" style="13" customWidth="1"/>
    <col min="5126" max="5126" width="10.26953125" style="13" customWidth="1"/>
    <col min="5127" max="5376" width="9.1796875" style="13"/>
    <col min="5377" max="5377" width="7.26953125" style="13" customWidth="1"/>
    <col min="5378" max="5378" width="43.7265625" style="13" customWidth="1"/>
    <col min="5379" max="5379" width="8.26953125" style="13" customWidth="1"/>
    <col min="5380" max="5380" width="7.81640625" style="13" customWidth="1"/>
    <col min="5381" max="5381" width="10" style="13" customWidth="1"/>
    <col min="5382" max="5382" width="10.26953125" style="13" customWidth="1"/>
    <col min="5383" max="5632" width="9.1796875" style="13"/>
    <col min="5633" max="5633" width="7.26953125" style="13" customWidth="1"/>
    <col min="5634" max="5634" width="43.7265625" style="13" customWidth="1"/>
    <col min="5635" max="5635" width="8.26953125" style="13" customWidth="1"/>
    <col min="5636" max="5636" width="7.81640625" style="13" customWidth="1"/>
    <col min="5637" max="5637" width="10" style="13" customWidth="1"/>
    <col min="5638" max="5638" width="10.26953125" style="13" customWidth="1"/>
    <col min="5639" max="5888" width="9.1796875" style="13"/>
    <col min="5889" max="5889" width="7.26953125" style="13" customWidth="1"/>
    <col min="5890" max="5890" width="43.7265625" style="13" customWidth="1"/>
    <col min="5891" max="5891" width="8.26953125" style="13" customWidth="1"/>
    <col min="5892" max="5892" width="7.81640625" style="13" customWidth="1"/>
    <col min="5893" max="5893" width="10" style="13" customWidth="1"/>
    <col min="5894" max="5894" width="10.26953125" style="13" customWidth="1"/>
    <col min="5895" max="6144" width="9.1796875" style="13"/>
    <col min="6145" max="6145" width="7.26953125" style="13" customWidth="1"/>
    <col min="6146" max="6146" width="43.7265625" style="13" customWidth="1"/>
    <col min="6147" max="6147" width="8.26953125" style="13" customWidth="1"/>
    <col min="6148" max="6148" width="7.81640625" style="13" customWidth="1"/>
    <col min="6149" max="6149" width="10" style="13" customWidth="1"/>
    <col min="6150" max="6150" width="10.26953125" style="13" customWidth="1"/>
    <col min="6151" max="6400" width="9.1796875" style="13"/>
    <col min="6401" max="6401" width="7.26953125" style="13" customWidth="1"/>
    <col min="6402" max="6402" width="43.7265625" style="13" customWidth="1"/>
    <col min="6403" max="6403" width="8.26953125" style="13" customWidth="1"/>
    <col min="6404" max="6404" width="7.81640625" style="13" customWidth="1"/>
    <col min="6405" max="6405" width="10" style="13" customWidth="1"/>
    <col min="6406" max="6406" width="10.26953125" style="13" customWidth="1"/>
    <col min="6407" max="6656" width="9.1796875" style="13"/>
    <col min="6657" max="6657" width="7.26953125" style="13" customWidth="1"/>
    <col min="6658" max="6658" width="43.7265625" style="13" customWidth="1"/>
    <col min="6659" max="6659" width="8.26953125" style="13" customWidth="1"/>
    <col min="6660" max="6660" width="7.81640625" style="13" customWidth="1"/>
    <col min="6661" max="6661" width="10" style="13" customWidth="1"/>
    <col min="6662" max="6662" width="10.26953125" style="13" customWidth="1"/>
    <col min="6663" max="6912" width="9.1796875" style="13"/>
    <col min="6913" max="6913" width="7.26953125" style="13" customWidth="1"/>
    <col min="6914" max="6914" width="43.7265625" style="13" customWidth="1"/>
    <col min="6915" max="6915" width="8.26953125" style="13" customWidth="1"/>
    <col min="6916" max="6916" width="7.81640625" style="13" customWidth="1"/>
    <col min="6917" max="6917" width="10" style="13" customWidth="1"/>
    <col min="6918" max="6918" width="10.26953125" style="13" customWidth="1"/>
    <col min="6919" max="7168" width="9.1796875" style="13"/>
    <col min="7169" max="7169" width="7.26953125" style="13" customWidth="1"/>
    <col min="7170" max="7170" width="43.7265625" style="13" customWidth="1"/>
    <col min="7171" max="7171" width="8.26953125" style="13" customWidth="1"/>
    <col min="7172" max="7172" width="7.81640625" style="13" customWidth="1"/>
    <col min="7173" max="7173" width="10" style="13" customWidth="1"/>
    <col min="7174" max="7174" width="10.26953125" style="13" customWidth="1"/>
    <col min="7175" max="7424" width="9.1796875" style="13"/>
    <col min="7425" max="7425" width="7.26953125" style="13" customWidth="1"/>
    <col min="7426" max="7426" width="43.7265625" style="13" customWidth="1"/>
    <col min="7427" max="7427" width="8.26953125" style="13" customWidth="1"/>
    <col min="7428" max="7428" width="7.81640625" style="13" customWidth="1"/>
    <col min="7429" max="7429" width="10" style="13" customWidth="1"/>
    <col min="7430" max="7430" width="10.26953125" style="13" customWidth="1"/>
    <col min="7431" max="7680" width="9.1796875" style="13"/>
    <col min="7681" max="7681" width="7.26953125" style="13" customWidth="1"/>
    <col min="7682" max="7682" width="43.7265625" style="13" customWidth="1"/>
    <col min="7683" max="7683" width="8.26953125" style="13" customWidth="1"/>
    <col min="7684" max="7684" width="7.81640625" style="13" customWidth="1"/>
    <col min="7685" max="7685" width="10" style="13" customWidth="1"/>
    <col min="7686" max="7686" width="10.26953125" style="13" customWidth="1"/>
    <col min="7687" max="7936" width="9.1796875" style="13"/>
    <col min="7937" max="7937" width="7.26953125" style="13" customWidth="1"/>
    <col min="7938" max="7938" width="43.7265625" style="13" customWidth="1"/>
    <col min="7939" max="7939" width="8.26953125" style="13" customWidth="1"/>
    <col min="7940" max="7940" width="7.81640625" style="13" customWidth="1"/>
    <col min="7941" max="7941" width="10" style="13" customWidth="1"/>
    <col min="7942" max="7942" width="10.26953125" style="13" customWidth="1"/>
    <col min="7943" max="8192" width="9.1796875" style="13"/>
    <col min="8193" max="8193" width="7.26953125" style="13" customWidth="1"/>
    <col min="8194" max="8194" width="43.7265625" style="13" customWidth="1"/>
    <col min="8195" max="8195" width="8.26953125" style="13" customWidth="1"/>
    <col min="8196" max="8196" width="7.81640625" style="13" customWidth="1"/>
    <col min="8197" max="8197" width="10" style="13" customWidth="1"/>
    <col min="8198" max="8198" width="10.26953125" style="13" customWidth="1"/>
    <col min="8199" max="8448" width="9.1796875" style="13"/>
    <col min="8449" max="8449" width="7.26953125" style="13" customWidth="1"/>
    <col min="8450" max="8450" width="43.7265625" style="13" customWidth="1"/>
    <col min="8451" max="8451" width="8.26953125" style="13" customWidth="1"/>
    <col min="8452" max="8452" width="7.81640625" style="13" customWidth="1"/>
    <col min="8453" max="8453" width="10" style="13" customWidth="1"/>
    <col min="8454" max="8454" width="10.26953125" style="13" customWidth="1"/>
    <col min="8455" max="8704" width="9.1796875" style="13"/>
    <col min="8705" max="8705" width="7.26953125" style="13" customWidth="1"/>
    <col min="8706" max="8706" width="43.7265625" style="13" customWidth="1"/>
    <col min="8707" max="8707" width="8.26953125" style="13" customWidth="1"/>
    <col min="8708" max="8708" width="7.81640625" style="13" customWidth="1"/>
    <col min="8709" max="8709" width="10" style="13" customWidth="1"/>
    <col min="8710" max="8710" width="10.26953125" style="13" customWidth="1"/>
    <col min="8711" max="8960" width="9.1796875" style="13"/>
    <col min="8961" max="8961" width="7.26953125" style="13" customWidth="1"/>
    <col min="8962" max="8962" width="43.7265625" style="13" customWidth="1"/>
    <col min="8963" max="8963" width="8.26953125" style="13" customWidth="1"/>
    <col min="8964" max="8964" width="7.81640625" style="13" customWidth="1"/>
    <col min="8965" max="8965" width="10" style="13" customWidth="1"/>
    <col min="8966" max="8966" width="10.26953125" style="13" customWidth="1"/>
    <col min="8967" max="9216" width="9.1796875" style="13"/>
    <col min="9217" max="9217" width="7.26953125" style="13" customWidth="1"/>
    <col min="9218" max="9218" width="43.7265625" style="13" customWidth="1"/>
    <col min="9219" max="9219" width="8.26953125" style="13" customWidth="1"/>
    <col min="9220" max="9220" width="7.81640625" style="13" customWidth="1"/>
    <col min="9221" max="9221" width="10" style="13" customWidth="1"/>
    <col min="9222" max="9222" width="10.26953125" style="13" customWidth="1"/>
    <col min="9223" max="9472" width="9.1796875" style="13"/>
    <col min="9473" max="9473" width="7.26953125" style="13" customWidth="1"/>
    <col min="9474" max="9474" width="43.7265625" style="13" customWidth="1"/>
    <col min="9475" max="9475" width="8.26953125" style="13" customWidth="1"/>
    <col min="9476" max="9476" width="7.81640625" style="13" customWidth="1"/>
    <col min="9477" max="9477" width="10" style="13" customWidth="1"/>
    <col min="9478" max="9478" width="10.26953125" style="13" customWidth="1"/>
    <col min="9479" max="9728" width="9.1796875" style="13"/>
    <col min="9729" max="9729" width="7.26953125" style="13" customWidth="1"/>
    <col min="9730" max="9730" width="43.7265625" style="13" customWidth="1"/>
    <col min="9731" max="9731" width="8.26953125" style="13" customWidth="1"/>
    <col min="9732" max="9732" width="7.81640625" style="13" customWidth="1"/>
    <col min="9733" max="9733" width="10" style="13" customWidth="1"/>
    <col min="9734" max="9734" width="10.26953125" style="13" customWidth="1"/>
    <col min="9735" max="9984" width="9.1796875" style="13"/>
    <col min="9985" max="9985" width="7.26953125" style="13" customWidth="1"/>
    <col min="9986" max="9986" width="43.7265625" style="13" customWidth="1"/>
    <col min="9987" max="9987" width="8.26953125" style="13" customWidth="1"/>
    <col min="9988" max="9988" width="7.81640625" style="13" customWidth="1"/>
    <col min="9989" max="9989" width="10" style="13" customWidth="1"/>
    <col min="9990" max="9990" width="10.26953125" style="13" customWidth="1"/>
    <col min="9991" max="10240" width="9.1796875" style="13"/>
    <col min="10241" max="10241" width="7.26953125" style="13" customWidth="1"/>
    <col min="10242" max="10242" width="43.7265625" style="13" customWidth="1"/>
    <col min="10243" max="10243" width="8.26953125" style="13" customWidth="1"/>
    <col min="10244" max="10244" width="7.81640625" style="13" customWidth="1"/>
    <col min="10245" max="10245" width="10" style="13" customWidth="1"/>
    <col min="10246" max="10246" width="10.26953125" style="13" customWidth="1"/>
    <col min="10247" max="10496" width="9.1796875" style="13"/>
    <col min="10497" max="10497" width="7.26953125" style="13" customWidth="1"/>
    <col min="10498" max="10498" width="43.7265625" style="13" customWidth="1"/>
    <col min="10499" max="10499" width="8.26953125" style="13" customWidth="1"/>
    <col min="10500" max="10500" width="7.81640625" style="13" customWidth="1"/>
    <col min="10501" max="10501" width="10" style="13" customWidth="1"/>
    <col min="10502" max="10502" width="10.26953125" style="13" customWidth="1"/>
    <col min="10503" max="10752" width="9.1796875" style="13"/>
    <col min="10753" max="10753" width="7.26953125" style="13" customWidth="1"/>
    <col min="10754" max="10754" width="43.7265625" style="13" customWidth="1"/>
    <col min="10755" max="10755" width="8.26953125" style="13" customWidth="1"/>
    <col min="10756" max="10756" width="7.81640625" style="13" customWidth="1"/>
    <col min="10757" max="10757" width="10" style="13" customWidth="1"/>
    <col min="10758" max="10758" width="10.26953125" style="13" customWidth="1"/>
    <col min="10759" max="11008" width="9.1796875" style="13"/>
    <col min="11009" max="11009" width="7.26953125" style="13" customWidth="1"/>
    <col min="11010" max="11010" width="43.7265625" style="13" customWidth="1"/>
    <col min="11011" max="11011" width="8.26953125" style="13" customWidth="1"/>
    <col min="11012" max="11012" width="7.81640625" style="13" customWidth="1"/>
    <col min="11013" max="11013" width="10" style="13" customWidth="1"/>
    <col min="11014" max="11014" width="10.26953125" style="13" customWidth="1"/>
    <col min="11015" max="11264" width="9.1796875" style="13"/>
    <col min="11265" max="11265" width="7.26953125" style="13" customWidth="1"/>
    <col min="11266" max="11266" width="43.7265625" style="13" customWidth="1"/>
    <col min="11267" max="11267" width="8.26953125" style="13" customWidth="1"/>
    <col min="11268" max="11268" width="7.81640625" style="13" customWidth="1"/>
    <col min="11269" max="11269" width="10" style="13" customWidth="1"/>
    <col min="11270" max="11270" width="10.26953125" style="13" customWidth="1"/>
    <col min="11271" max="11520" width="9.1796875" style="13"/>
    <col min="11521" max="11521" width="7.26953125" style="13" customWidth="1"/>
    <col min="11522" max="11522" width="43.7265625" style="13" customWidth="1"/>
    <col min="11523" max="11523" width="8.26953125" style="13" customWidth="1"/>
    <col min="11524" max="11524" width="7.81640625" style="13" customWidth="1"/>
    <col min="11525" max="11525" width="10" style="13" customWidth="1"/>
    <col min="11526" max="11526" width="10.26953125" style="13" customWidth="1"/>
    <col min="11527" max="11776" width="9.1796875" style="13"/>
    <col min="11777" max="11777" width="7.26953125" style="13" customWidth="1"/>
    <col min="11778" max="11778" width="43.7265625" style="13" customWidth="1"/>
    <col min="11779" max="11779" width="8.26953125" style="13" customWidth="1"/>
    <col min="11780" max="11780" width="7.81640625" style="13" customWidth="1"/>
    <col min="11781" max="11781" width="10" style="13" customWidth="1"/>
    <col min="11782" max="11782" width="10.26953125" style="13" customWidth="1"/>
    <col min="11783" max="12032" width="9.1796875" style="13"/>
    <col min="12033" max="12033" width="7.26953125" style="13" customWidth="1"/>
    <col min="12034" max="12034" width="43.7265625" style="13" customWidth="1"/>
    <col min="12035" max="12035" width="8.26953125" style="13" customWidth="1"/>
    <col min="12036" max="12036" width="7.81640625" style="13" customWidth="1"/>
    <col min="12037" max="12037" width="10" style="13" customWidth="1"/>
    <col min="12038" max="12038" width="10.26953125" style="13" customWidth="1"/>
    <col min="12039" max="12288" width="9.1796875" style="13"/>
    <col min="12289" max="12289" width="7.26953125" style="13" customWidth="1"/>
    <col min="12290" max="12290" width="43.7265625" style="13" customWidth="1"/>
    <col min="12291" max="12291" width="8.26953125" style="13" customWidth="1"/>
    <col min="12292" max="12292" width="7.81640625" style="13" customWidth="1"/>
    <col min="12293" max="12293" width="10" style="13" customWidth="1"/>
    <col min="12294" max="12294" width="10.26953125" style="13" customWidth="1"/>
    <col min="12295" max="12544" width="9.1796875" style="13"/>
    <col min="12545" max="12545" width="7.26953125" style="13" customWidth="1"/>
    <col min="12546" max="12546" width="43.7265625" style="13" customWidth="1"/>
    <col min="12547" max="12547" width="8.26953125" style="13" customWidth="1"/>
    <col min="12548" max="12548" width="7.81640625" style="13" customWidth="1"/>
    <col min="12549" max="12549" width="10" style="13" customWidth="1"/>
    <col min="12550" max="12550" width="10.26953125" style="13" customWidth="1"/>
    <col min="12551" max="12800" width="9.1796875" style="13"/>
    <col min="12801" max="12801" width="7.26953125" style="13" customWidth="1"/>
    <col min="12802" max="12802" width="43.7265625" style="13" customWidth="1"/>
    <col min="12803" max="12803" width="8.26953125" style="13" customWidth="1"/>
    <col min="12804" max="12804" width="7.81640625" style="13" customWidth="1"/>
    <col min="12805" max="12805" width="10" style="13" customWidth="1"/>
    <col min="12806" max="12806" width="10.26953125" style="13" customWidth="1"/>
    <col min="12807" max="13056" width="9.1796875" style="13"/>
    <col min="13057" max="13057" width="7.26953125" style="13" customWidth="1"/>
    <col min="13058" max="13058" width="43.7265625" style="13" customWidth="1"/>
    <col min="13059" max="13059" width="8.26953125" style="13" customWidth="1"/>
    <col min="13060" max="13060" width="7.81640625" style="13" customWidth="1"/>
    <col min="13061" max="13061" width="10" style="13" customWidth="1"/>
    <col min="13062" max="13062" width="10.26953125" style="13" customWidth="1"/>
    <col min="13063" max="13312" width="9.1796875" style="13"/>
    <col min="13313" max="13313" width="7.26953125" style="13" customWidth="1"/>
    <col min="13314" max="13314" width="43.7265625" style="13" customWidth="1"/>
    <col min="13315" max="13315" width="8.26953125" style="13" customWidth="1"/>
    <col min="13316" max="13316" width="7.81640625" style="13" customWidth="1"/>
    <col min="13317" max="13317" width="10" style="13" customWidth="1"/>
    <col min="13318" max="13318" width="10.26953125" style="13" customWidth="1"/>
    <col min="13319" max="13568" width="9.1796875" style="13"/>
    <col min="13569" max="13569" width="7.26953125" style="13" customWidth="1"/>
    <col min="13570" max="13570" width="43.7265625" style="13" customWidth="1"/>
    <col min="13571" max="13571" width="8.26953125" style="13" customWidth="1"/>
    <col min="13572" max="13572" width="7.81640625" style="13" customWidth="1"/>
    <col min="13573" max="13573" width="10" style="13" customWidth="1"/>
    <col min="13574" max="13574" width="10.26953125" style="13" customWidth="1"/>
    <col min="13575" max="13824" width="9.1796875" style="13"/>
    <col min="13825" max="13825" width="7.26953125" style="13" customWidth="1"/>
    <col min="13826" max="13826" width="43.7265625" style="13" customWidth="1"/>
    <col min="13827" max="13827" width="8.26953125" style="13" customWidth="1"/>
    <col min="13828" max="13828" width="7.81640625" style="13" customWidth="1"/>
    <col min="13829" max="13829" width="10" style="13" customWidth="1"/>
    <col min="13830" max="13830" width="10.26953125" style="13" customWidth="1"/>
    <col min="13831" max="14080" width="9.1796875" style="13"/>
    <col min="14081" max="14081" width="7.26953125" style="13" customWidth="1"/>
    <col min="14082" max="14082" width="43.7265625" style="13" customWidth="1"/>
    <col min="14083" max="14083" width="8.26953125" style="13" customWidth="1"/>
    <col min="14084" max="14084" width="7.81640625" style="13" customWidth="1"/>
    <col min="14085" max="14085" width="10" style="13" customWidth="1"/>
    <col min="14086" max="14086" width="10.26953125" style="13" customWidth="1"/>
    <col min="14087" max="14336" width="9.1796875" style="13"/>
    <col min="14337" max="14337" width="7.26953125" style="13" customWidth="1"/>
    <col min="14338" max="14338" width="43.7265625" style="13" customWidth="1"/>
    <col min="14339" max="14339" width="8.26953125" style="13" customWidth="1"/>
    <col min="14340" max="14340" width="7.81640625" style="13" customWidth="1"/>
    <col min="14341" max="14341" width="10" style="13" customWidth="1"/>
    <col min="14342" max="14342" width="10.26953125" style="13" customWidth="1"/>
    <col min="14343" max="14592" width="9.1796875" style="13"/>
    <col min="14593" max="14593" width="7.26953125" style="13" customWidth="1"/>
    <col min="14594" max="14594" width="43.7265625" style="13" customWidth="1"/>
    <col min="14595" max="14595" width="8.26953125" style="13" customWidth="1"/>
    <col min="14596" max="14596" width="7.81640625" style="13" customWidth="1"/>
    <col min="14597" max="14597" width="10" style="13" customWidth="1"/>
    <col min="14598" max="14598" width="10.26953125" style="13" customWidth="1"/>
    <col min="14599" max="14848" width="9.1796875" style="13"/>
    <col min="14849" max="14849" width="7.26953125" style="13" customWidth="1"/>
    <col min="14850" max="14850" width="43.7265625" style="13" customWidth="1"/>
    <col min="14851" max="14851" width="8.26953125" style="13" customWidth="1"/>
    <col min="14852" max="14852" width="7.81640625" style="13" customWidth="1"/>
    <col min="14853" max="14853" width="10" style="13" customWidth="1"/>
    <col min="14854" max="14854" width="10.26953125" style="13" customWidth="1"/>
    <col min="14855" max="15104" width="9.1796875" style="13"/>
    <col min="15105" max="15105" width="7.26953125" style="13" customWidth="1"/>
    <col min="15106" max="15106" width="43.7265625" style="13" customWidth="1"/>
    <col min="15107" max="15107" width="8.26953125" style="13" customWidth="1"/>
    <col min="15108" max="15108" width="7.81640625" style="13" customWidth="1"/>
    <col min="15109" max="15109" width="10" style="13" customWidth="1"/>
    <col min="15110" max="15110" width="10.26953125" style="13" customWidth="1"/>
    <col min="15111" max="15360" width="9.1796875" style="13"/>
    <col min="15361" max="15361" width="7.26953125" style="13" customWidth="1"/>
    <col min="15362" max="15362" width="43.7265625" style="13" customWidth="1"/>
    <col min="15363" max="15363" width="8.26953125" style="13" customWidth="1"/>
    <col min="15364" max="15364" width="7.81640625" style="13" customWidth="1"/>
    <col min="15365" max="15365" width="10" style="13" customWidth="1"/>
    <col min="15366" max="15366" width="10.26953125" style="13" customWidth="1"/>
    <col min="15367" max="15616" width="9.1796875" style="13"/>
    <col min="15617" max="15617" width="7.26953125" style="13" customWidth="1"/>
    <col min="15618" max="15618" width="43.7265625" style="13" customWidth="1"/>
    <col min="15619" max="15619" width="8.26953125" style="13" customWidth="1"/>
    <col min="15620" max="15620" width="7.81640625" style="13" customWidth="1"/>
    <col min="15621" max="15621" width="10" style="13" customWidth="1"/>
    <col min="15622" max="15622" width="10.26953125" style="13" customWidth="1"/>
    <col min="15623" max="15872" width="9.1796875" style="13"/>
    <col min="15873" max="15873" width="7.26953125" style="13" customWidth="1"/>
    <col min="15874" max="15874" width="43.7265625" style="13" customWidth="1"/>
    <col min="15875" max="15875" width="8.26953125" style="13" customWidth="1"/>
    <col min="15876" max="15876" width="7.81640625" style="13" customWidth="1"/>
    <col min="15877" max="15877" width="10" style="13" customWidth="1"/>
    <col min="15878" max="15878" width="10.26953125" style="13" customWidth="1"/>
    <col min="15879" max="16128" width="9.1796875" style="13"/>
    <col min="16129" max="16129" width="7.26953125" style="13" customWidth="1"/>
    <col min="16130" max="16130" width="43.7265625" style="13" customWidth="1"/>
    <col min="16131" max="16131" width="8.26953125" style="13" customWidth="1"/>
    <col min="16132" max="16132" width="7.81640625" style="13" customWidth="1"/>
    <col min="16133" max="16133" width="10" style="13" customWidth="1"/>
    <col min="16134" max="16134" width="10.26953125" style="13" customWidth="1"/>
    <col min="16135" max="16384" width="9.1796875" style="13"/>
  </cols>
  <sheetData>
    <row r="1" spans="1:6" ht="18">
      <c r="A1" s="116" t="s">
        <v>39</v>
      </c>
      <c r="B1" s="1" t="s">
        <v>244</v>
      </c>
    </row>
    <row r="2" spans="1:6" ht="12.75" customHeight="1">
      <c r="A2" s="137"/>
      <c r="B2" s="1"/>
    </row>
    <row r="3" spans="1:6" ht="12.75" customHeight="1">
      <c r="A3" s="138" t="s">
        <v>5</v>
      </c>
      <c r="B3" s="15"/>
      <c r="C3" s="15"/>
      <c r="D3" s="15"/>
      <c r="E3" s="130"/>
      <c r="F3" s="130"/>
    </row>
    <row r="4" spans="1:6" ht="12.75" customHeight="1">
      <c r="A4" s="138"/>
      <c r="B4" s="15"/>
      <c r="C4" s="15"/>
      <c r="D4" s="15"/>
      <c r="E4" s="130"/>
      <c r="F4" s="130"/>
    </row>
    <row r="5" spans="1:6" ht="12.75" customHeight="1">
      <c r="A5" s="320" t="s">
        <v>412</v>
      </c>
      <c r="B5" s="320"/>
      <c r="C5" s="320"/>
      <c r="D5" s="320"/>
      <c r="E5" s="320"/>
      <c r="F5" s="320"/>
    </row>
    <row r="6" spans="1:6" ht="12.75" customHeight="1">
      <c r="A6" s="320"/>
      <c r="B6" s="320"/>
      <c r="C6" s="320"/>
      <c r="D6" s="320"/>
      <c r="E6" s="320"/>
      <c r="F6" s="320"/>
    </row>
    <row r="7" spans="1:6" ht="12.75" customHeight="1">
      <c r="A7" s="320"/>
      <c r="B7" s="320"/>
      <c r="C7" s="320"/>
      <c r="D7" s="320"/>
      <c r="E7" s="320"/>
      <c r="F7" s="320"/>
    </row>
    <row r="8" spans="1:6" ht="12.75" customHeight="1">
      <c r="A8" s="320"/>
      <c r="B8" s="320"/>
      <c r="C8" s="320"/>
      <c r="D8" s="320"/>
      <c r="E8" s="320"/>
      <c r="F8" s="320"/>
    </row>
    <row r="9" spans="1:6" ht="12.75" customHeight="1">
      <c r="A9" s="320"/>
      <c r="B9" s="320"/>
      <c r="C9" s="320"/>
      <c r="D9" s="320"/>
      <c r="E9" s="320"/>
      <c r="F9" s="320"/>
    </row>
    <row r="10" spans="1:6" ht="12.75" customHeight="1">
      <c r="A10" s="320"/>
      <c r="B10" s="320"/>
      <c r="C10" s="320"/>
      <c r="D10" s="320"/>
      <c r="E10" s="320"/>
      <c r="F10" s="320"/>
    </row>
    <row r="11" spans="1:6" ht="12.75" customHeight="1">
      <c r="A11" s="264"/>
      <c r="B11" s="264"/>
      <c r="C11" s="265"/>
      <c r="D11" s="266"/>
      <c r="E11" s="267"/>
      <c r="F11" s="267"/>
    </row>
    <row r="12" spans="1:6" ht="12.75" customHeight="1">
      <c r="A12" s="320" t="s">
        <v>416</v>
      </c>
      <c r="B12" s="320"/>
      <c r="C12" s="320"/>
      <c r="D12" s="320"/>
      <c r="E12" s="320"/>
      <c r="F12" s="320"/>
    </row>
    <row r="13" spans="1:6" ht="12.75" customHeight="1">
      <c r="A13" s="320"/>
      <c r="B13" s="320"/>
      <c r="C13" s="320"/>
      <c r="D13" s="320"/>
      <c r="E13" s="320"/>
      <c r="F13" s="320"/>
    </row>
    <row r="14" spans="1:6" ht="12.75" customHeight="1">
      <c r="A14" s="320" t="s">
        <v>413</v>
      </c>
      <c r="B14" s="320"/>
      <c r="C14" s="320"/>
      <c r="D14" s="320"/>
      <c r="E14" s="320"/>
      <c r="F14" s="320"/>
    </row>
    <row r="15" spans="1:6" ht="12.75" customHeight="1">
      <c r="A15" s="320"/>
      <c r="B15" s="320"/>
      <c r="C15" s="320"/>
      <c r="D15" s="320"/>
      <c r="E15" s="320"/>
      <c r="F15" s="320"/>
    </row>
    <row r="16" spans="1:6" ht="12.75" customHeight="1">
      <c r="A16" s="320"/>
      <c r="B16" s="320"/>
      <c r="C16" s="320"/>
      <c r="D16" s="320"/>
      <c r="E16" s="320"/>
      <c r="F16" s="320"/>
    </row>
    <row r="17" spans="1:6" ht="12.75" customHeight="1">
      <c r="A17" s="320"/>
      <c r="B17" s="320"/>
      <c r="C17" s="320"/>
      <c r="D17" s="320"/>
      <c r="E17" s="320"/>
      <c r="F17" s="320"/>
    </row>
    <row r="18" spans="1:6" ht="12.75" customHeight="1">
      <c r="A18" s="320"/>
      <c r="B18" s="320"/>
      <c r="C18" s="320"/>
      <c r="D18" s="320"/>
      <c r="E18" s="320"/>
      <c r="F18" s="320"/>
    </row>
    <row r="19" spans="1:6" ht="12.75" customHeight="1">
      <c r="A19" s="320"/>
      <c r="B19" s="320"/>
      <c r="C19" s="320"/>
      <c r="D19" s="320"/>
      <c r="E19" s="320"/>
      <c r="F19" s="320"/>
    </row>
    <row r="20" spans="1:6" ht="12.75" customHeight="1">
      <c r="A20" s="320"/>
      <c r="B20" s="320"/>
      <c r="C20" s="320"/>
      <c r="D20" s="320"/>
      <c r="E20" s="320"/>
      <c r="F20" s="320"/>
    </row>
    <row r="21" spans="1:6" ht="12.75" customHeight="1">
      <c r="A21" s="264"/>
      <c r="B21" s="264"/>
      <c r="C21" s="265"/>
      <c r="D21" s="266"/>
      <c r="E21" s="267"/>
      <c r="F21" s="267"/>
    </row>
    <row r="22" spans="1:6" ht="12.75" customHeight="1">
      <c r="A22" s="320" t="s">
        <v>414</v>
      </c>
      <c r="B22" s="320"/>
      <c r="C22" s="320"/>
      <c r="D22" s="320"/>
      <c r="E22" s="320"/>
      <c r="F22" s="320"/>
    </row>
    <row r="23" spans="1:6" ht="12.75" customHeight="1">
      <c r="A23" s="320"/>
      <c r="B23" s="320"/>
      <c r="C23" s="320"/>
      <c r="D23" s="320"/>
      <c r="E23" s="320"/>
      <c r="F23" s="320"/>
    </row>
    <row r="24" spans="1:6" ht="12.75" customHeight="1">
      <c r="A24" s="320"/>
      <c r="B24" s="320"/>
      <c r="C24" s="320"/>
      <c r="D24" s="320"/>
      <c r="E24" s="320"/>
      <c r="F24" s="320"/>
    </row>
    <row r="25" spans="1:6" ht="12.75" customHeight="1">
      <c r="A25" s="320"/>
      <c r="B25" s="320"/>
      <c r="C25" s="320"/>
      <c r="D25" s="320"/>
      <c r="E25" s="320"/>
      <c r="F25" s="320"/>
    </row>
    <row r="26" spans="1:6" ht="12.75" customHeight="1">
      <c r="A26" s="320"/>
      <c r="B26" s="320"/>
      <c r="C26" s="320"/>
      <c r="D26" s="320"/>
      <c r="E26" s="320"/>
      <c r="F26" s="320"/>
    </row>
    <row r="27" spans="1:6" ht="12.75" customHeight="1">
      <c r="A27" s="268"/>
      <c r="B27" s="268"/>
      <c r="C27" s="265"/>
      <c r="D27" s="266"/>
      <c r="E27" s="267"/>
      <c r="F27" s="267"/>
    </row>
    <row r="28" spans="1:6" ht="12.75" customHeight="1">
      <c r="A28" s="320" t="s">
        <v>18</v>
      </c>
      <c r="B28" s="320"/>
      <c r="C28" s="320"/>
      <c r="D28" s="320"/>
      <c r="E28" s="320"/>
      <c r="F28" s="320"/>
    </row>
    <row r="29" spans="1:6" ht="12.75" customHeight="1">
      <c r="A29" s="320"/>
      <c r="B29" s="320"/>
      <c r="C29" s="320"/>
      <c r="D29" s="320"/>
      <c r="E29" s="320"/>
      <c r="F29" s="320"/>
    </row>
    <row r="30" spans="1:6" ht="12.75" customHeight="1">
      <c r="A30" s="320"/>
      <c r="B30" s="320"/>
      <c r="C30" s="320"/>
      <c r="D30" s="320"/>
      <c r="E30" s="320"/>
      <c r="F30" s="320"/>
    </row>
    <row r="31" spans="1:6" ht="12.75" customHeight="1">
      <c r="A31" s="320"/>
      <c r="B31" s="320"/>
      <c r="C31" s="320"/>
      <c r="D31" s="320"/>
      <c r="E31" s="320"/>
      <c r="F31" s="320"/>
    </row>
    <row r="32" spans="1:6" ht="12.75" customHeight="1">
      <c r="A32" s="320"/>
      <c r="B32" s="320"/>
      <c r="C32" s="320"/>
      <c r="D32" s="320"/>
      <c r="E32" s="320"/>
      <c r="F32" s="320"/>
    </row>
    <row r="33" spans="1:6" ht="12.75" customHeight="1">
      <c r="A33" s="269"/>
      <c r="B33" s="269"/>
      <c r="C33" s="269"/>
      <c r="D33" s="269"/>
      <c r="E33" s="270"/>
      <c r="F33" s="270"/>
    </row>
    <row r="34" spans="1:6" ht="12.75" customHeight="1">
      <c r="A34" s="262" t="s">
        <v>415</v>
      </c>
      <c r="B34" s="271"/>
      <c r="C34" s="272"/>
      <c r="D34" s="2"/>
      <c r="E34" s="273"/>
      <c r="F34" s="273"/>
    </row>
    <row r="35" spans="1:6" ht="12.75" customHeight="1">
      <c r="A35" s="29"/>
      <c r="B35" s="29"/>
      <c r="C35" s="29"/>
      <c r="D35" s="29"/>
      <c r="E35" s="29"/>
      <c r="F35" s="29"/>
    </row>
    <row r="36" spans="1:6" ht="12.75" customHeight="1">
      <c r="A36" s="29"/>
      <c r="B36" s="29"/>
      <c r="C36" s="29"/>
      <c r="D36" s="29"/>
      <c r="E36" s="29"/>
      <c r="F36" s="29"/>
    </row>
    <row r="37" spans="1:6" ht="12.75" customHeight="1">
      <c r="A37" s="29"/>
      <c r="B37" s="29"/>
      <c r="C37" s="29"/>
      <c r="D37" s="29"/>
      <c r="E37" s="29"/>
      <c r="F37" s="29"/>
    </row>
    <row r="38" spans="1:6" ht="12.75" customHeight="1">
      <c r="A38" s="29"/>
      <c r="B38" s="29"/>
      <c r="C38" s="29"/>
      <c r="D38" s="29"/>
      <c r="E38" s="29"/>
      <c r="F38" s="29"/>
    </row>
    <row r="39" spans="1:6" ht="12.75" customHeight="1">
      <c r="A39" s="29"/>
      <c r="B39" s="29"/>
      <c r="C39" s="29"/>
      <c r="D39" s="29"/>
      <c r="E39" s="29"/>
      <c r="F39" s="29"/>
    </row>
    <row r="40" spans="1:6" ht="12.75" customHeight="1">
      <c r="A40" s="29"/>
      <c r="B40" s="29"/>
      <c r="C40" s="29"/>
      <c r="D40" s="29"/>
      <c r="E40" s="29"/>
      <c r="F40" s="29"/>
    </row>
    <row r="41" spans="1:6" ht="12.75" customHeight="1">
      <c r="A41" s="29"/>
      <c r="B41" s="29"/>
      <c r="C41" s="29"/>
      <c r="D41" s="29"/>
      <c r="E41" s="29"/>
      <c r="F41" s="29"/>
    </row>
    <row r="42" spans="1:6" ht="12.75" customHeight="1">
      <c r="A42" s="1"/>
      <c r="B42" s="1"/>
    </row>
    <row r="44" spans="1:6">
      <c r="A44" s="34"/>
      <c r="B44" s="33" t="s">
        <v>19</v>
      </c>
      <c r="C44" s="33" t="s">
        <v>20</v>
      </c>
      <c r="D44" s="35" t="s">
        <v>21</v>
      </c>
      <c r="E44" s="124" t="s">
        <v>12</v>
      </c>
      <c r="F44" s="124" t="s">
        <v>13</v>
      </c>
    </row>
    <row r="45" spans="1:6">
      <c r="A45" s="34"/>
      <c r="B45" s="33"/>
      <c r="C45" s="33"/>
      <c r="D45" s="35"/>
      <c r="E45" s="124"/>
      <c r="F45" s="124"/>
    </row>
    <row r="46" spans="1:6">
      <c r="A46" s="34"/>
      <c r="B46" s="33"/>
      <c r="C46" s="33"/>
      <c r="D46" s="35"/>
      <c r="E46" s="124"/>
      <c r="F46" s="124"/>
    </row>
    <row r="47" spans="1:6" ht="13">
      <c r="A47" s="184" t="s">
        <v>171</v>
      </c>
      <c r="B47" s="185" t="s">
        <v>417</v>
      </c>
      <c r="C47" s="151"/>
      <c r="D47" s="152"/>
      <c r="E47" s="155"/>
      <c r="F47" s="155"/>
    </row>
    <row r="48" spans="1:6" ht="13">
      <c r="A48" s="184"/>
      <c r="B48" s="185"/>
      <c r="C48" s="151"/>
      <c r="D48" s="152"/>
      <c r="E48" s="155"/>
      <c r="F48" s="155"/>
    </row>
    <row r="49" spans="1:6" ht="13">
      <c r="A49" s="184"/>
      <c r="B49" s="185"/>
      <c r="C49" s="151"/>
      <c r="D49" s="152"/>
      <c r="E49" s="155"/>
      <c r="F49" s="155"/>
    </row>
    <row r="50" spans="1:6" ht="13">
      <c r="A50" s="186" t="s">
        <v>36</v>
      </c>
      <c r="B50" s="274" t="s">
        <v>418</v>
      </c>
      <c r="C50" s="150"/>
      <c r="D50" s="150"/>
      <c r="E50" s="155"/>
      <c r="F50" s="155"/>
    </row>
    <row r="51" spans="1:6" ht="55.5" customHeight="1">
      <c r="A51" s="149"/>
      <c r="B51" s="188" t="s">
        <v>421</v>
      </c>
      <c r="C51" s="150"/>
      <c r="D51" s="150"/>
      <c r="E51" s="155"/>
      <c r="F51" s="155"/>
    </row>
    <row r="52" spans="1:6" ht="65" customHeight="1">
      <c r="A52" s="149"/>
      <c r="B52" s="188" t="s">
        <v>422</v>
      </c>
      <c r="C52" s="150"/>
      <c r="D52" s="150"/>
      <c r="E52" s="155"/>
      <c r="F52" s="155"/>
    </row>
    <row r="53" spans="1:6" ht="17" customHeight="1">
      <c r="A53" s="149"/>
      <c r="B53" s="188" t="s">
        <v>423</v>
      </c>
      <c r="C53" s="150"/>
      <c r="D53" s="150"/>
      <c r="E53" s="155"/>
      <c r="F53" s="155"/>
    </row>
    <row r="54" spans="1:6" ht="26.5" customHeight="1">
      <c r="A54" s="149"/>
      <c r="B54" s="188" t="s">
        <v>419</v>
      </c>
      <c r="C54" s="150"/>
      <c r="D54" s="150"/>
      <c r="E54" s="155"/>
      <c r="F54" s="155"/>
    </row>
    <row r="55" spans="1:6" ht="112" customHeight="1">
      <c r="A55" s="149"/>
      <c r="B55" s="244" t="s">
        <v>420</v>
      </c>
      <c r="C55" s="150"/>
      <c r="D55" s="150"/>
      <c r="E55" s="155"/>
      <c r="F55" s="155"/>
    </row>
    <row r="56" spans="1:6" ht="50">
      <c r="A56" s="149"/>
      <c r="B56" s="104" t="s">
        <v>433</v>
      </c>
      <c r="C56" s="150"/>
      <c r="D56" s="150"/>
      <c r="E56" s="155"/>
      <c r="F56" s="155"/>
    </row>
    <row r="57" spans="1:6" ht="37.5">
      <c r="A57" s="149"/>
      <c r="B57" s="104" t="s">
        <v>452</v>
      </c>
      <c r="C57" s="150"/>
      <c r="D57" s="150"/>
      <c r="E57" s="155"/>
      <c r="F57" s="155"/>
    </row>
    <row r="58" spans="1:6" ht="37.5">
      <c r="A58" s="149"/>
      <c r="B58" s="104" t="s">
        <v>431</v>
      </c>
      <c r="C58" s="150" t="s">
        <v>33</v>
      </c>
      <c r="D58" s="150">
        <v>28</v>
      </c>
      <c r="E58" s="285">
        <v>0</v>
      </c>
      <c r="F58" s="285">
        <f>D58*E58</f>
        <v>0</v>
      </c>
    </row>
    <row r="59" spans="1:6">
      <c r="A59" s="149"/>
      <c r="B59" s="104"/>
      <c r="C59" s="150"/>
      <c r="D59" s="150"/>
      <c r="E59" s="155"/>
      <c r="F59" s="155"/>
    </row>
    <row r="60" spans="1:6" ht="13">
      <c r="A60" s="186" t="s">
        <v>34</v>
      </c>
      <c r="B60" s="274" t="s">
        <v>425</v>
      </c>
      <c r="C60" s="150"/>
      <c r="D60" s="150"/>
      <c r="E60" s="155"/>
      <c r="F60" s="155"/>
    </row>
    <row r="61" spans="1:6" ht="13">
      <c r="A61" s="149"/>
      <c r="B61" s="104" t="s">
        <v>426</v>
      </c>
      <c r="C61" s="150"/>
      <c r="D61" s="189"/>
      <c r="E61" s="155"/>
      <c r="F61" s="155"/>
    </row>
    <row r="62" spans="1:6" ht="13">
      <c r="A62" s="149"/>
      <c r="B62" s="188" t="s">
        <v>423</v>
      </c>
      <c r="C62" s="149"/>
      <c r="D62" s="150"/>
      <c r="E62" s="155"/>
      <c r="F62" s="155"/>
    </row>
    <row r="63" spans="1:6">
      <c r="A63" s="149"/>
      <c r="B63" s="188" t="s">
        <v>427</v>
      </c>
      <c r="C63" s="149"/>
      <c r="D63" s="150"/>
      <c r="E63" s="155"/>
      <c r="F63" s="155"/>
    </row>
    <row r="64" spans="1:6" ht="87.5">
      <c r="A64" s="149"/>
      <c r="B64" s="188" t="s">
        <v>428</v>
      </c>
      <c r="C64" s="150"/>
      <c r="D64" s="150"/>
      <c r="E64" s="155"/>
      <c r="F64" s="155"/>
    </row>
    <row r="65" spans="1:9">
      <c r="A65" s="149"/>
      <c r="B65" s="188" t="s">
        <v>429</v>
      </c>
      <c r="C65" s="150"/>
      <c r="D65" s="150"/>
      <c r="E65" s="155"/>
      <c r="F65" s="155"/>
    </row>
    <row r="66" spans="1:9" ht="25">
      <c r="A66" s="149"/>
      <c r="B66" s="188" t="s">
        <v>430</v>
      </c>
      <c r="C66" s="150"/>
      <c r="D66" s="150"/>
      <c r="E66" s="155"/>
      <c r="F66" s="155"/>
      <c r="I66" s="13" t="s">
        <v>453</v>
      </c>
    </row>
    <row r="67" spans="1:9" ht="29" customHeight="1">
      <c r="A67" s="149"/>
      <c r="B67" s="188" t="s">
        <v>474</v>
      </c>
      <c r="C67" s="150"/>
      <c r="D67" s="150"/>
      <c r="E67" s="155"/>
      <c r="F67" s="155"/>
    </row>
    <row r="68" spans="1:9" ht="50">
      <c r="A68" s="149"/>
      <c r="B68" s="104" t="s">
        <v>424</v>
      </c>
      <c r="C68" s="150"/>
      <c r="D68" s="150"/>
      <c r="E68" s="155"/>
      <c r="F68" s="155"/>
    </row>
    <row r="69" spans="1:9" ht="37.5">
      <c r="A69" s="149"/>
      <c r="B69" s="104" t="s">
        <v>431</v>
      </c>
      <c r="C69" s="150" t="s">
        <v>33</v>
      </c>
      <c r="D69" s="150">
        <v>24</v>
      </c>
      <c r="E69" s="285">
        <v>0</v>
      </c>
      <c r="F69" s="285">
        <f>D69*E69</f>
        <v>0</v>
      </c>
    </row>
    <row r="70" spans="1:9" ht="13">
      <c r="A70" s="184"/>
      <c r="B70" s="185"/>
      <c r="C70" s="185"/>
      <c r="D70" s="152"/>
      <c r="E70" s="155"/>
      <c r="F70" s="155"/>
    </row>
    <row r="71" spans="1:9" ht="25">
      <c r="A71" s="195" t="s">
        <v>37</v>
      </c>
      <c r="B71" s="95" t="s">
        <v>169</v>
      </c>
      <c r="C71" s="81"/>
      <c r="D71" s="154"/>
      <c r="E71" s="154"/>
      <c r="F71" s="154"/>
    </row>
    <row r="72" spans="1:9">
      <c r="A72" s="195"/>
      <c r="B72" s="95" t="s">
        <v>9</v>
      </c>
      <c r="C72" s="81" t="s">
        <v>43</v>
      </c>
      <c r="D72" s="154">
        <v>8</v>
      </c>
      <c r="E72" s="5">
        <v>0</v>
      </c>
      <c r="F72" s="154">
        <f t="shared" ref="F72:F74" si="0">D72*E72</f>
        <v>0</v>
      </c>
    </row>
    <row r="73" spans="1:9">
      <c r="A73" s="195"/>
      <c r="B73" s="95" t="s">
        <v>10</v>
      </c>
      <c r="C73" s="81" t="s">
        <v>43</v>
      </c>
      <c r="D73" s="154">
        <v>8</v>
      </c>
      <c r="E73" s="5">
        <v>0</v>
      </c>
      <c r="F73" s="154">
        <f t="shared" si="0"/>
        <v>0</v>
      </c>
    </row>
    <row r="74" spans="1:9">
      <c r="A74" s="195"/>
      <c r="B74" s="95" t="s">
        <v>11</v>
      </c>
      <c r="C74" s="81" t="s">
        <v>43</v>
      </c>
      <c r="D74" s="154">
        <v>8</v>
      </c>
      <c r="E74" s="5">
        <v>0</v>
      </c>
      <c r="F74" s="154">
        <f t="shared" si="0"/>
        <v>0</v>
      </c>
    </row>
    <row r="75" spans="1:9">
      <c r="A75" s="153"/>
      <c r="B75" s="153"/>
      <c r="C75" s="153"/>
      <c r="D75" s="153"/>
      <c r="E75" s="154"/>
      <c r="F75" s="154"/>
    </row>
    <row r="76" spans="1:9" ht="13">
      <c r="A76" s="156" t="s">
        <v>39</v>
      </c>
      <c r="B76" s="157" t="s">
        <v>432</v>
      </c>
      <c r="C76" s="158"/>
      <c r="D76" s="159"/>
      <c r="E76" s="286"/>
      <c r="F76" s="286">
        <f>SUM(F47:F75)</f>
        <v>0</v>
      </c>
    </row>
    <row r="77" spans="1:9">
      <c r="B77" s="99"/>
      <c r="C77" s="100"/>
      <c r="D77" s="101"/>
      <c r="E77" s="125"/>
      <c r="F77" s="125"/>
    </row>
    <row r="78" spans="1:9">
      <c r="B78" s="98" t="s">
        <v>183</v>
      </c>
      <c r="C78" s="100"/>
      <c r="D78" s="101"/>
      <c r="E78" s="125"/>
      <c r="F78" s="125"/>
    </row>
  </sheetData>
  <mergeCells count="5">
    <mergeCell ref="A28:F32"/>
    <mergeCell ref="A12:F13"/>
    <mergeCell ref="A5:F10"/>
    <mergeCell ref="A14:F20"/>
    <mergeCell ref="A22:F26"/>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oddHeader>
    <oddFooter xml:space="preserve">&amp;L_______________________________________________________________________________________
</oddFooter>
  </headerFooter>
  <rowBreaks count="1" manualBreakCount="1">
    <brk id="43"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7"/>
  <sheetViews>
    <sheetView view="pageLayout" zoomScale="105" zoomScaleNormal="100" zoomScaleSheetLayoutView="100" zoomScalePageLayoutView="105" workbookViewId="0">
      <selection activeCell="F127" sqref="F127"/>
    </sheetView>
  </sheetViews>
  <sheetFormatPr defaultRowHeight="12.5"/>
  <cols>
    <col min="1" max="1" width="7.26953125" customWidth="1"/>
    <col min="2" max="2" width="40.7265625" customWidth="1"/>
    <col min="3" max="3" width="8" customWidth="1"/>
    <col min="4" max="4" width="9.26953125" customWidth="1"/>
    <col min="5" max="5" width="10.7265625" style="5" customWidth="1"/>
    <col min="6" max="6" width="12.7265625" style="5" customWidth="1"/>
  </cols>
  <sheetData>
    <row r="2" spans="1:6" ht="18">
      <c r="A2" s="54" t="s">
        <v>40</v>
      </c>
      <c r="B2" s="53" t="s">
        <v>32</v>
      </c>
    </row>
    <row r="5" spans="1:6" ht="13">
      <c r="A5" s="16" t="s">
        <v>5</v>
      </c>
      <c r="B5" s="17"/>
      <c r="C5" s="17"/>
      <c r="D5" s="18"/>
      <c r="E5" s="37"/>
      <c r="F5" s="37"/>
    </row>
    <row r="6" spans="1:6" ht="13">
      <c r="A6" s="16"/>
      <c r="B6" s="17"/>
      <c r="C6" s="17"/>
      <c r="D6" s="18"/>
      <c r="E6" s="37"/>
      <c r="F6" s="37"/>
    </row>
    <row r="7" spans="1:6">
      <c r="A7" s="321" t="s">
        <v>50</v>
      </c>
      <c r="B7" s="321"/>
      <c r="C7" s="321"/>
      <c r="D7" s="321"/>
      <c r="E7" s="321"/>
      <c r="F7" s="321"/>
    </row>
    <row r="8" spans="1:6">
      <c r="A8" s="321"/>
      <c r="B8" s="321"/>
      <c r="C8" s="321"/>
      <c r="D8" s="321"/>
      <c r="E8" s="321"/>
      <c r="F8" s="321"/>
    </row>
    <row r="9" spans="1:6">
      <c r="A9" s="321"/>
      <c r="B9" s="321"/>
      <c r="C9" s="321"/>
      <c r="D9" s="321"/>
      <c r="E9" s="321"/>
      <c r="F9" s="321"/>
    </row>
    <row r="10" spans="1:6">
      <c r="A10" s="321"/>
      <c r="B10" s="321"/>
      <c r="C10" s="321"/>
      <c r="D10" s="321"/>
      <c r="E10" s="321"/>
      <c r="F10" s="321"/>
    </row>
    <row r="11" spans="1:6">
      <c r="A11" s="321"/>
      <c r="B11" s="321"/>
      <c r="C11" s="321"/>
      <c r="D11" s="321"/>
      <c r="E11" s="321"/>
      <c r="F11" s="321"/>
    </row>
    <row r="12" spans="1:6" ht="13">
      <c r="A12" s="49"/>
      <c r="B12" s="21"/>
      <c r="C12" s="21"/>
      <c r="D12" s="22"/>
      <c r="E12" s="123"/>
      <c r="F12" s="123"/>
    </row>
    <row r="13" spans="1:6">
      <c r="A13" s="321" t="s">
        <v>51</v>
      </c>
      <c r="B13" s="321"/>
      <c r="C13" s="321"/>
      <c r="D13" s="321"/>
      <c r="E13" s="321"/>
      <c r="F13" s="321"/>
    </row>
    <row r="14" spans="1:6">
      <c r="A14" s="321"/>
      <c r="B14" s="321"/>
      <c r="C14" s="321"/>
      <c r="D14" s="321"/>
      <c r="E14" s="321"/>
      <c r="F14" s="321"/>
    </row>
    <row r="15" spans="1:6" ht="13">
      <c r="A15" s="49"/>
      <c r="B15" s="21"/>
      <c r="C15" s="21"/>
      <c r="D15" s="22"/>
      <c r="E15" s="123"/>
      <c r="F15" s="123"/>
    </row>
    <row r="16" spans="1:6">
      <c r="A16" s="321" t="s">
        <v>17</v>
      </c>
      <c r="B16" s="321"/>
      <c r="C16" s="321"/>
      <c r="D16" s="321"/>
      <c r="E16" s="321"/>
      <c r="F16" s="321"/>
    </row>
    <row r="17" spans="1:6">
      <c r="A17" s="321"/>
      <c r="B17" s="321"/>
      <c r="C17" s="321"/>
      <c r="D17" s="321"/>
      <c r="E17" s="321"/>
      <c r="F17" s="321"/>
    </row>
    <row r="18" spans="1:6">
      <c r="A18" s="321"/>
      <c r="B18" s="321"/>
      <c r="C18" s="321"/>
      <c r="D18" s="321"/>
      <c r="E18" s="321"/>
      <c r="F18" s="321"/>
    </row>
    <row r="19" spans="1:6" ht="13">
      <c r="A19" s="49"/>
      <c r="B19" s="21"/>
      <c r="C19" s="21"/>
      <c r="D19" s="22"/>
      <c r="E19" s="123"/>
      <c r="F19" s="123"/>
    </row>
    <row r="20" spans="1:6">
      <c r="A20" s="321" t="s">
        <v>52</v>
      </c>
      <c r="B20" s="321"/>
      <c r="C20" s="321"/>
      <c r="D20" s="321"/>
      <c r="E20" s="321"/>
      <c r="F20" s="321"/>
    </row>
    <row r="21" spans="1:6">
      <c r="A21" s="321"/>
      <c r="B21" s="321"/>
      <c r="C21" s="321"/>
      <c r="D21" s="321"/>
      <c r="E21" s="321"/>
      <c r="F21" s="321"/>
    </row>
    <row r="22" spans="1:6">
      <c r="A22" s="321"/>
      <c r="B22" s="321"/>
      <c r="C22" s="321"/>
      <c r="D22" s="321"/>
      <c r="E22" s="321"/>
      <c r="F22" s="321"/>
    </row>
    <row r="23" spans="1:6">
      <c r="A23" s="321"/>
      <c r="B23" s="321"/>
      <c r="C23" s="321"/>
      <c r="D23" s="321"/>
      <c r="E23" s="321"/>
      <c r="F23" s="321"/>
    </row>
    <row r="24" spans="1:6">
      <c r="A24" s="321"/>
      <c r="B24" s="321"/>
      <c r="C24" s="321"/>
      <c r="D24" s="321"/>
      <c r="E24" s="321"/>
      <c r="F24" s="321"/>
    </row>
    <row r="25" spans="1:6">
      <c r="A25" s="321"/>
      <c r="B25" s="321"/>
      <c r="C25" s="321"/>
      <c r="D25" s="321"/>
      <c r="E25" s="321"/>
      <c r="F25" s="321"/>
    </row>
    <row r="26" spans="1:6">
      <c r="A26" s="321"/>
      <c r="B26" s="321"/>
      <c r="C26" s="321"/>
      <c r="D26" s="321"/>
      <c r="E26" s="321"/>
      <c r="F26" s="321"/>
    </row>
    <row r="27" spans="1:6" ht="18" customHeight="1">
      <c r="A27" s="321"/>
      <c r="B27" s="321"/>
      <c r="C27" s="321"/>
      <c r="D27" s="321"/>
      <c r="E27" s="321"/>
      <c r="F27" s="321"/>
    </row>
    <row r="28" spans="1:6" ht="13">
      <c r="A28" s="49"/>
      <c r="B28" s="21"/>
      <c r="C28" s="21"/>
      <c r="D28" s="22"/>
      <c r="E28" s="123"/>
      <c r="F28" s="123"/>
    </row>
    <row r="29" spans="1:6">
      <c r="A29" s="321" t="s">
        <v>7</v>
      </c>
      <c r="B29" s="321"/>
      <c r="C29" s="321"/>
      <c r="D29" s="321"/>
      <c r="E29" s="321"/>
      <c r="F29" s="321"/>
    </row>
    <row r="30" spans="1:6">
      <c r="A30" s="321"/>
      <c r="B30" s="321"/>
      <c r="C30" s="321"/>
      <c r="D30" s="321"/>
      <c r="E30" s="321"/>
      <c r="F30" s="321"/>
    </row>
    <row r="31" spans="1:6" ht="13">
      <c r="A31" s="49"/>
      <c r="B31" s="21"/>
      <c r="C31" s="21"/>
      <c r="D31" s="22"/>
      <c r="E31" s="123"/>
      <c r="F31" s="123"/>
    </row>
    <row r="32" spans="1:6">
      <c r="A32" s="321" t="s">
        <v>53</v>
      </c>
      <c r="B32" s="321"/>
      <c r="C32" s="321"/>
      <c r="D32" s="321"/>
      <c r="E32" s="321"/>
      <c r="F32" s="321"/>
    </row>
    <row r="33" spans="1:6">
      <c r="A33" s="321"/>
      <c r="B33" s="321"/>
      <c r="C33" s="321"/>
      <c r="D33" s="321"/>
      <c r="E33" s="321"/>
      <c r="F33" s="321"/>
    </row>
    <row r="34" spans="1:6">
      <c r="A34" s="321"/>
      <c r="B34" s="321"/>
      <c r="C34" s="321"/>
      <c r="D34" s="321"/>
      <c r="E34" s="321"/>
      <c r="F34" s="321"/>
    </row>
    <row r="35" spans="1:6" ht="13">
      <c r="A35" s="49"/>
      <c r="B35" s="21"/>
      <c r="C35" s="21"/>
      <c r="D35" s="22"/>
      <c r="E35" s="123"/>
      <c r="F35" s="123"/>
    </row>
    <row r="36" spans="1:6">
      <c r="A36" s="321" t="s">
        <v>54</v>
      </c>
      <c r="B36" s="321"/>
      <c r="C36" s="321"/>
      <c r="D36" s="321"/>
      <c r="E36" s="321"/>
      <c r="F36" s="321"/>
    </row>
    <row r="37" spans="1:6">
      <c r="A37" s="321"/>
      <c r="B37" s="321"/>
      <c r="C37" s="321"/>
      <c r="D37" s="321"/>
      <c r="E37" s="321"/>
      <c r="F37" s="321"/>
    </row>
    <row r="38" spans="1:6" ht="13">
      <c r="A38" s="49"/>
      <c r="B38" s="21"/>
      <c r="C38" s="21"/>
      <c r="D38" s="22"/>
      <c r="E38" s="123"/>
      <c r="F38" s="123"/>
    </row>
    <row r="39" spans="1:6">
      <c r="A39" s="321" t="s">
        <v>55</v>
      </c>
      <c r="B39" s="321"/>
      <c r="C39" s="321"/>
      <c r="D39" s="321"/>
      <c r="E39" s="321"/>
      <c r="F39" s="321"/>
    </row>
    <row r="40" spans="1:6">
      <c r="A40" s="321"/>
      <c r="B40" s="321"/>
      <c r="C40" s="321"/>
      <c r="D40" s="321"/>
      <c r="E40" s="321"/>
      <c r="F40" s="321"/>
    </row>
    <row r="41" spans="1:6">
      <c r="A41" s="321"/>
      <c r="B41" s="321"/>
      <c r="C41" s="321"/>
      <c r="D41" s="321"/>
      <c r="E41" s="321"/>
      <c r="F41" s="321"/>
    </row>
    <row r="42" spans="1:6" ht="13">
      <c r="A42" s="49"/>
      <c r="B42" s="21"/>
      <c r="C42" s="21"/>
      <c r="D42" s="22"/>
      <c r="E42" s="123"/>
      <c r="F42" s="123"/>
    </row>
    <row r="43" spans="1:6" ht="12.75" customHeight="1">
      <c r="A43" s="321" t="s">
        <v>18</v>
      </c>
      <c r="B43" s="321"/>
      <c r="C43" s="321"/>
      <c r="D43" s="321"/>
      <c r="E43" s="321"/>
      <c r="F43" s="321"/>
    </row>
    <row r="44" spans="1:6">
      <c r="A44" s="321"/>
      <c r="B44" s="321"/>
      <c r="C44" s="321"/>
      <c r="D44" s="321"/>
      <c r="E44" s="321"/>
      <c r="F44" s="321"/>
    </row>
    <row r="45" spans="1:6">
      <c r="A45" s="321"/>
      <c r="B45" s="321"/>
      <c r="C45" s="321"/>
      <c r="D45" s="321"/>
      <c r="E45" s="321"/>
      <c r="F45" s="321"/>
    </row>
    <row r="46" spans="1:6">
      <c r="A46" s="321"/>
      <c r="B46" s="321"/>
      <c r="C46" s="321"/>
      <c r="D46" s="321"/>
      <c r="E46" s="321"/>
      <c r="F46" s="321"/>
    </row>
    <row r="47" spans="1:6" ht="14.25" customHeight="1">
      <c r="A47" s="321"/>
      <c r="B47" s="321"/>
      <c r="C47" s="321"/>
      <c r="D47" s="321"/>
      <c r="E47" s="321"/>
      <c r="F47" s="321"/>
    </row>
    <row r="48" spans="1:6" ht="13">
      <c r="A48" s="49"/>
      <c r="B48" s="21"/>
      <c r="C48" s="21"/>
      <c r="D48" s="22"/>
      <c r="E48" s="123"/>
      <c r="F48" s="123"/>
    </row>
    <row r="49" spans="1:6">
      <c r="A49" s="321" t="s">
        <v>22</v>
      </c>
      <c r="B49" s="321"/>
      <c r="C49" s="321"/>
      <c r="D49" s="321"/>
      <c r="E49" s="321"/>
      <c r="F49" s="321"/>
    </row>
    <row r="50" spans="1:6">
      <c r="A50" s="321"/>
      <c r="B50" s="321"/>
      <c r="C50" s="321"/>
      <c r="D50" s="321"/>
      <c r="E50" s="321"/>
      <c r="F50" s="321"/>
    </row>
    <row r="52" spans="1:6">
      <c r="A52" s="34"/>
      <c r="B52" s="33" t="s">
        <v>19</v>
      </c>
      <c r="C52" s="33" t="s">
        <v>20</v>
      </c>
      <c r="D52" s="35" t="s">
        <v>21</v>
      </c>
      <c r="E52" s="124" t="s">
        <v>12</v>
      </c>
      <c r="F52" s="124" t="s">
        <v>13</v>
      </c>
    </row>
    <row r="53" spans="1:6" ht="13">
      <c r="A53" s="203"/>
      <c r="B53" s="177"/>
      <c r="C53" s="182"/>
      <c r="D53" s="204"/>
      <c r="E53" s="52"/>
      <c r="F53" s="52"/>
    </row>
    <row r="54" spans="1:6" ht="138">
      <c r="A54" s="205" t="s">
        <v>36</v>
      </c>
      <c r="B54" s="206" t="s">
        <v>438</v>
      </c>
      <c r="C54" s="207"/>
      <c r="D54" s="207"/>
      <c r="E54" s="134"/>
      <c r="F54" s="52"/>
    </row>
    <row r="55" spans="1:6">
      <c r="A55" s="205"/>
      <c r="B55" s="208" t="s">
        <v>161</v>
      </c>
      <c r="C55" s="209" t="s">
        <v>33</v>
      </c>
      <c r="D55" s="210">
        <v>230</v>
      </c>
      <c r="E55" s="37">
        <v>0</v>
      </c>
      <c r="F55" s="37">
        <f t="shared" ref="F55" si="0">D55*E55</f>
        <v>0</v>
      </c>
    </row>
    <row r="56" spans="1:6">
      <c r="A56" s="203"/>
      <c r="B56" s="206" t="s">
        <v>384</v>
      </c>
      <c r="C56" s="209" t="s">
        <v>33</v>
      </c>
      <c r="D56" s="210">
        <v>675</v>
      </c>
      <c r="E56" s="37">
        <v>0</v>
      </c>
      <c r="F56" s="37">
        <f t="shared" ref="F56" si="1">D56*E56</f>
        <v>0</v>
      </c>
    </row>
    <row r="57" spans="1:6" ht="13">
      <c r="A57" s="203"/>
      <c r="B57" s="177"/>
      <c r="C57" s="182"/>
      <c r="D57" s="204"/>
      <c r="E57" s="52"/>
      <c r="F57" s="52"/>
    </row>
    <row r="58" spans="1:6" ht="141.5" customHeight="1">
      <c r="A58" s="211" t="s">
        <v>34</v>
      </c>
      <c r="B58" s="206" t="s">
        <v>485</v>
      </c>
      <c r="C58" s="209"/>
      <c r="D58" s="210"/>
      <c r="E58" s="37"/>
      <c r="F58" s="37"/>
    </row>
    <row r="59" spans="1:6">
      <c r="A59" s="205"/>
      <c r="B59" s="206" t="s">
        <v>160</v>
      </c>
      <c r="C59" s="209" t="s">
        <v>33</v>
      </c>
      <c r="D59" s="210">
        <v>25</v>
      </c>
      <c r="E59" s="37">
        <v>0</v>
      </c>
      <c r="F59" s="37">
        <f t="shared" ref="F59" si="2">D59*E59</f>
        <v>0</v>
      </c>
    </row>
    <row r="60" spans="1:6">
      <c r="A60" s="205"/>
      <c r="B60" s="206"/>
      <c r="C60" s="209"/>
      <c r="D60" s="210"/>
      <c r="E60" s="37"/>
      <c r="F60" s="37"/>
    </row>
    <row r="61" spans="1:6" ht="110.5" customHeight="1">
      <c r="A61" s="211" t="s">
        <v>37</v>
      </c>
      <c r="B61" s="206" t="s">
        <v>484</v>
      </c>
      <c r="C61" s="209"/>
      <c r="D61" s="210"/>
      <c r="E61" s="37"/>
      <c r="F61" s="37"/>
    </row>
    <row r="62" spans="1:6">
      <c r="A62" s="205"/>
      <c r="B62" s="206" t="s">
        <v>160</v>
      </c>
      <c r="C62" s="209" t="s">
        <v>33</v>
      </c>
      <c r="D62" s="210">
        <v>30</v>
      </c>
      <c r="E62" s="37">
        <v>0</v>
      </c>
      <c r="F62" s="37">
        <f t="shared" ref="F62" si="3">D62*E62</f>
        <v>0</v>
      </c>
    </row>
    <row r="63" spans="1:6">
      <c r="A63" s="205"/>
      <c r="B63" s="206"/>
      <c r="C63" s="209"/>
      <c r="D63" s="210"/>
      <c r="E63" s="37"/>
      <c r="F63" s="37"/>
    </row>
    <row r="64" spans="1:6" ht="13">
      <c r="A64" s="11"/>
      <c r="B64" s="78" t="s">
        <v>393</v>
      </c>
      <c r="C64" s="57"/>
      <c r="D64" s="52"/>
      <c r="E64" s="52"/>
      <c r="F64" s="52"/>
    </row>
    <row r="65" spans="1:6" ht="63.5">
      <c r="A65" s="211" t="s">
        <v>37</v>
      </c>
      <c r="B65" s="198" t="s">
        <v>392</v>
      </c>
      <c r="C65" s="209" t="s">
        <v>33</v>
      </c>
      <c r="D65" s="210">
        <v>5</v>
      </c>
      <c r="E65" s="37">
        <v>0</v>
      </c>
      <c r="F65" s="37">
        <f t="shared" ref="F65" si="4">D65*E65</f>
        <v>0</v>
      </c>
    </row>
    <row r="66" spans="1:6">
      <c r="A66" s="211"/>
      <c r="B66" s="198"/>
      <c r="C66" s="209"/>
      <c r="D66" s="210"/>
      <c r="E66" s="37"/>
      <c r="F66" s="37"/>
    </row>
    <row r="67" spans="1:6" ht="63">
      <c r="A67" s="211" t="s">
        <v>37</v>
      </c>
      <c r="B67" s="198" t="s">
        <v>394</v>
      </c>
      <c r="C67" s="36"/>
      <c r="D67" s="31"/>
      <c r="E67"/>
      <c r="F67" s="277"/>
    </row>
    <row r="68" spans="1:6">
      <c r="A68" s="211"/>
      <c r="B68" s="198" t="s">
        <v>395</v>
      </c>
      <c r="C68" s="36" t="s">
        <v>168</v>
      </c>
      <c r="D68" s="31">
        <v>40</v>
      </c>
      <c r="E68" s="278">
        <v>0</v>
      </c>
      <c r="F68" s="277">
        <f>E68*D68</f>
        <v>0</v>
      </c>
    </row>
    <row r="69" spans="1:6">
      <c r="A69" s="211"/>
      <c r="B69" s="198" t="s">
        <v>396</v>
      </c>
      <c r="C69" s="36" t="s">
        <v>168</v>
      </c>
      <c r="D69" s="31">
        <v>10</v>
      </c>
      <c r="E69" s="278">
        <v>0</v>
      </c>
      <c r="F69" s="277">
        <f>E69*D69</f>
        <v>0</v>
      </c>
    </row>
    <row r="70" spans="1:6">
      <c r="A70" s="205"/>
      <c r="B70" s="206"/>
    </row>
    <row r="71" spans="1:6" ht="81.5" customHeight="1">
      <c r="A71" s="211" t="s">
        <v>38</v>
      </c>
      <c r="B71" s="198" t="s">
        <v>487</v>
      </c>
      <c r="C71" s="36"/>
      <c r="D71" s="31"/>
      <c r="E71"/>
      <c r="F71" s="277"/>
    </row>
    <row r="72" spans="1:6">
      <c r="A72" s="211"/>
      <c r="B72" s="198"/>
      <c r="C72" s="36" t="s">
        <v>33</v>
      </c>
      <c r="D72" s="31">
        <v>20</v>
      </c>
      <c r="E72" s="278">
        <v>0</v>
      </c>
      <c r="F72" s="277">
        <f>E72*D72</f>
        <v>0</v>
      </c>
    </row>
    <row r="73" spans="1:6" ht="78" customHeight="1">
      <c r="A73" s="211" t="s">
        <v>39</v>
      </c>
      <c r="B73" s="198" t="s">
        <v>486</v>
      </c>
      <c r="C73" s="36" t="s">
        <v>33</v>
      </c>
      <c r="D73" s="31">
        <v>4</v>
      </c>
      <c r="E73" s="278">
        <v>0</v>
      </c>
      <c r="F73" s="277">
        <f>E73*D73</f>
        <v>0</v>
      </c>
    </row>
    <row r="74" spans="1:6">
      <c r="A74" s="211"/>
      <c r="B74" s="198"/>
      <c r="C74" s="36"/>
      <c r="D74" s="31"/>
      <c r="E74" s="278"/>
      <c r="F74" s="277"/>
    </row>
    <row r="75" spans="1:6" ht="81.5" customHeight="1">
      <c r="A75" s="211" t="s">
        <v>40</v>
      </c>
      <c r="B75" s="198" t="s">
        <v>488</v>
      </c>
      <c r="C75" s="36" t="s">
        <v>33</v>
      </c>
      <c r="D75" s="31">
        <v>4</v>
      </c>
      <c r="E75" s="278">
        <v>0</v>
      </c>
      <c r="F75" s="277">
        <f>E75*D75</f>
        <v>0</v>
      </c>
    </row>
    <row r="76" spans="1:6" ht="13">
      <c r="A76" s="203"/>
      <c r="B76" s="177"/>
      <c r="C76" s="182"/>
      <c r="D76" s="204"/>
      <c r="E76" s="52"/>
      <c r="F76" s="52"/>
    </row>
    <row r="77" spans="1:6" ht="65.5" customHeight="1">
      <c r="A77" s="203" t="s">
        <v>40</v>
      </c>
      <c r="B77" s="206" t="s">
        <v>439</v>
      </c>
      <c r="C77" s="182"/>
      <c r="D77" s="204"/>
      <c r="E77" s="52"/>
      <c r="F77" s="52"/>
    </row>
    <row r="78" spans="1:6" ht="113">
      <c r="A78" s="203"/>
      <c r="B78" s="177" t="s">
        <v>440</v>
      </c>
      <c r="C78" s="182"/>
      <c r="D78" s="204"/>
      <c r="E78" s="52"/>
      <c r="F78" s="52"/>
    </row>
    <row r="79" spans="1:6" ht="25">
      <c r="A79" s="205"/>
      <c r="B79" s="212" t="s">
        <v>199</v>
      </c>
      <c r="C79" s="209" t="s">
        <v>196</v>
      </c>
      <c r="D79" s="210">
        <v>1</v>
      </c>
      <c r="E79" s="37">
        <v>0</v>
      </c>
      <c r="F79" s="37">
        <f>E79*D79</f>
        <v>0</v>
      </c>
    </row>
    <row r="80" spans="1:6">
      <c r="A80" s="58"/>
      <c r="B80" s="198" t="s">
        <v>197</v>
      </c>
      <c r="C80" s="36" t="s">
        <v>33</v>
      </c>
      <c r="D80" s="31">
        <v>27</v>
      </c>
      <c r="E80" s="37">
        <v>0</v>
      </c>
      <c r="F80" s="37">
        <f t="shared" ref="F80:F81" si="5">D80*E80</f>
        <v>0</v>
      </c>
    </row>
    <row r="81" spans="1:6">
      <c r="A81" s="58"/>
      <c r="B81" s="198" t="s">
        <v>198</v>
      </c>
      <c r="C81" s="36" t="s">
        <v>33</v>
      </c>
      <c r="D81" s="31">
        <v>27</v>
      </c>
      <c r="E81" s="37">
        <v>0</v>
      </c>
      <c r="F81" s="37">
        <f t="shared" si="5"/>
        <v>0</v>
      </c>
    </row>
    <row r="82" spans="1:6">
      <c r="A82" s="58"/>
      <c r="B82" s="198"/>
      <c r="C82" s="36"/>
      <c r="D82" s="31"/>
      <c r="E82" s="37"/>
      <c r="F82" s="37"/>
    </row>
    <row r="83" spans="1:6" ht="69" customHeight="1">
      <c r="A83" s="203" t="s">
        <v>41</v>
      </c>
      <c r="B83" s="206" t="s">
        <v>490</v>
      </c>
      <c r="C83" s="36" t="s">
        <v>42</v>
      </c>
      <c r="D83" s="31">
        <v>2</v>
      </c>
      <c r="E83" s="37">
        <v>0</v>
      </c>
      <c r="F83" s="37">
        <f>E83*D83</f>
        <v>0</v>
      </c>
    </row>
    <row r="84" spans="1:6">
      <c r="A84" s="203"/>
      <c r="B84" s="206"/>
      <c r="C84" s="144"/>
      <c r="D84" s="161"/>
      <c r="E84" s="37"/>
      <c r="F84" s="37"/>
    </row>
    <row r="85" spans="1:6">
      <c r="A85" s="58"/>
      <c r="B85" s="198" t="s">
        <v>218</v>
      </c>
      <c r="C85" s="36"/>
      <c r="D85" s="31"/>
      <c r="E85" s="37"/>
      <c r="F85" s="37"/>
    </row>
    <row r="86" spans="1:6" ht="91" customHeight="1">
      <c r="A86" s="197" t="s">
        <v>191</v>
      </c>
      <c r="B86" s="198" t="s">
        <v>209</v>
      </c>
      <c r="C86" s="57"/>
      <c r="D86" s="52"/>
      <c r="E86" s="37"/>
      <c r="F86" s="37"/>
    </row>
    <row r="87" spans="1:6">
      <c r="A87" s="58"/>
      <c r="B87" s="13" t="s">
        <v>201</v>
      </c>
      <c r="C87" s="36" t="s">
        <v>42</v>
      </c>
      <c r="D87" s="31">
        <v>3</v>
      </c>
      <c r="E87" s="37">
        <v>0</v>
      </c>
      <c r="F87" s="37">
        <f t="shared" ref="F87" si="6">D87*E87</f>
        <v>0</v>
      </c>
    </row>
    <row r="88" spans="1:6">
      <c r="A88" s="58"/>
      <c r="C88" s="36"/>
      <c r="D88" s="31"/>
      <c r="E88" s="37"/>
      <c r="F88" s="37"/>
    </row>
    <row r="89" spans="1:6" ht="25">
      <c r="A89" s="50" t="s">
        <v>162</v>
      </c>
      <c r="B89" s="95" t="s">
        <v>169</v>
      </c>
      <c r="C89" s="2"/>
      <c r="D89" s="5"/>
    </row>
    <row r="90" spans="1:6">
      <c r="A90" s="50"/>
      <c r="B90" s="40" t="s">
        <v>9</v>
      </c>
      <c r="C90" s="2" t="s">
        <v>43</v>
      </c>
      <c r="D90" s="5">
        <v>8</v>
      </c>
      <c r="E90" s="5">
        <v>0</v>
      </c>
      <c r="F90" s="37">
        <f t="shared" ref="F90:F92" si="7">D90*E90</f>
        <v>0</v>
      </c>
    </row>
    <row r="91" spans="1:6">
      <c r="A91" s="50"/>
      <c r="B91" s="40" t="s">
        <v>10</v>
      </c>
      <c r="C91" s="2" t="s">
        <v>43</v>
      </c>
      <c r="D91" s="5">
        <v>8</v>
      </c>
      <c r="E91" s="5">
        <v>0</v>
      </c>
      <c r="F91" s="37">
        <f t="shared" si="7"/>
        <v>0</v>
      </c>
    </row>
    <row r="92" spans="1:6">
      <c r="A92" s="50"/>
      <c r="B92" s="40" t="s">
        <v>11</v>
      </c>
      <c r="C92" s="2" t="s">
        <v>43</v>
      </c>
      <c r="D92" s="5">
        <v>8</v>
      </c>
      <c r="E92" s="5">
        <v>0</v>
      </c>
      <c r="F92" s="37">
        <f t="shared" si="7"/>
        <v>0</v>
      </c>
    </row>
    <row r="93" spans="1:6">
      <c r="A93" s="50"/>
      <c r="B93" s="40"/>
      <c r="C93" s="59"/>
      <c r="D93" s="32"/>
    </row>
    <row r="94" spans="1:6" ht="15.5">
      <c r="A94" s="6" t="s">
        <v>40</v>
      </c>
      <c r="B94" s="8" t="s">
        <v>3</v>
      </c>
      <c r="C94" s="7"/>
      <c r="D94" s="51"/>
      <c r="E94" s="51"/>
      <c r="F94" s="51">
        <f>SUM(F54:F93)</f>
        <v>0</v>
      </c>
    </row>
    <row r="95" spans="1:6">
      <c r="F95" s="52"/>
    </row>
    <row r="96" spans="1:6">
      <c r="B96" s="117"/>
      <c r="F96" s="52"/>
    </row>
    <row r="97" spans="6:6">
      <c r="F97" s="52"/>
    </row>
  </sheetData>
  <mergeCells count="10">
    <mergeCell ref="A36:F37"/>
    <mergeCell ref="A39:F41"/>
    <mergeCell ref="A43:F47"/>
    <mergeCell ref="A49:F50"/>
    <mergeCell ref="A7:F11"/>
    <mergeCell ref="A13:F14"/>
    <mergeCell ref="A16:F18"/>
    <mergeCell ref="A20:F27"/>
    <mergeCell ref="A29:F30"/>
    <mergeCell ref="A32:F34"/>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oddHeader>
    <oddFooter xml:space="preserve">&amp;L_______________________________________________________________________________________
</oddFooter>
  </headerFooter>
  <rowBreaks count="2" manualBreakCount="2">
    <brk id="50" max="16383" man="1"/>
    <brk id="66"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5"/>
  <sheetViews>
    <sheetView view="pageBreakPreview" topLeftCell="A81" zoomScaleNormal="100" zoomScaleSheetLayoutView="100" zoomScalePageLayoutView="105" workbookViewId="0">
      <selection activeCell="F99" sqref="F99"/>
    </sheetView>
  </sheetViews>
  <sheetFormatPr defaultRowHeight="12.5"/>
  <cols>
    <col min="1" max="1" width="7.26953125" customWidth="1"/>
    <col min="2" max="2" width="40.7265625" customWidth="1"/>
    <col min="3" max="3" width="8" customWidth="1"/>
    <col min="4" max="4" width="9.26953125" customWidth="1"/>
    <col min="5" max="5" width="10.7265625" style="5" customWidth="1"/>
    <col min="6" max="6" width="12.7265625" style="5" customWidth="1"/>
  </cols>
  <sheetData>
    <row r="2" spans="1:6" ht="18">
      <c r="A2" s="54" t="s">
        <v>41</v>
      </c>
      <c r="B2" s="53" t="s">
        <v>246</v>
      </c>
    </row>
    <row r="5" spans="1:6" ht="13">
      <c r="A5" s="16" t="s">
        <v>5</v>
      </c>
      <c r="B5" s="17"/>
      <c r="C5" s="17"/>
      <c r="D5" s="18"/>
      <c r="E5" s="37"/>
      <c r="F5" s="37"/>
    </row>
    <row r="6" spans="1:6" ht="13">
      <c r="A6" s="16"/>
      <c r="B6" s="17"/>
      <c r="C6" s="17"/>
      <c r="D6" s="18"/>
      <c r="E6" s="37"/>
      <c r="F6" s="37"/>
    </row>
    <row r="7" spans="1:6" ht="13">
      <c r="A7" s="252" t="s">
        <v>349</v>
      </c>
      <c r="B7" s="29"/>
      <c r="C7" s="253"/>
      <c r="D7" s="254"/>
      <c r="E7" s="254"/>
      <c r="F7" s="254"/>
    </row>
    <row r="8" spans="1:6" ht="13">
      <c r="A8" s="252" t="s">
        <v>350</v>
      </c>
      <c r="B8" s="29"/>
      <c r="C8" s="253"/>
      <c r="D8" s="254"/>
      <c r="E8" s="254"/>
      <c r="F8" s="254"/>
    </row>
    <row r="9" spans="1:6" ht="13">
      <c r="A9" s="252" t="s">
        <v>351</v>
      </c>
      <c r="B9" s="29"/>
      <c r="C9" s="253"/>
      <c r="D9" s="254"/>
      <c r="E9" s="254"/>
      <c r="F9" s="254"/>
    </row>
    <row r="10" spans="1:6" ht="13">
      <c r="A10" s="252" t="s">
        <v>352</v>
      </c>
      <c r="B10" s="29"/>
      <c r="C10" s="253"/>
      <c r="D10" s="254"/>
      <c r="E10" s="254"/>
      <c r="F10" s="254"/>
    </row>
    <row r="11" spans="1:6">
      <c r="A11" s="325" t="s">
        <v>353</v>
      </c>
      <c r="B11" s="325"/>
      <c r="C11" s="325"/>
      <c r="D11" s="325"/>
      <c r="E11" s="325"/>
      <c r="F11" s="325"/>
    </row>
    <row r="12" spans="1:6">
      <c r="A12" s="325"/>
      <c r="B12" s="325"/>
      <c r="C12" s="325"/>
      <c r="D12" s="325"/>
      <c r="E12" s="325"/>
      <c r="F12" s="325"/>
    </row>
    <row r="13" spans="1:6" ht="13">
      <c r="A13" s="252" t="s">
        <v>354</v>
      </c>
      <c r="B13" s="29"/>
      <c r="C13" s="253"/>
      <c r="D13" s="254"/>
      <c r="E13" s="254"/>
      <c r="F13" s="254"/>
    </row>
    <row r="14" spans="1:6" ht="13">
      <c r="A14" s="252" t="s">
        <v>355</v>
      </c>
      <c r="B14" s="29"/>
      <c r="C14" s="253"/>
      <c r="D14" s="254"/>
      <c r="E14" s="254"/>
      <c r="F14" s="254"/>
    </row>
    <row r="15" spans="1:6" ht="13">
      <c r="A15" s="252" t="s">
        <v>356</v>
      </c>
      <c r="B15" s="29"/>
      <c r="C15" s="253"/>
      <c r="D15" s="254"/>
      <c r="E15" s="254"/>
      <c r="F15" s="254"/>
    </row>
    <row r="16" spans="1:6">
      <c r="A16" s="325" t="s">
        <v>357</v>
      </c>
      <c r="B16" s="325"/>
      <c r="C16" s="325"/>
      <c r="D16" s="325"/>
      <c r="E16" s="325"/>
      <c r="F16" s="325"/>
    </row>
    <row r="17" spans="1:6">
      <c r="A17" s="325"/>
      <c r="B17" s="325"/>
      <c r="C17" s="325"/>
      <c r="D17" s="325"/>
      <c r="E17" s="325"/>
      <c r="F17" s="325"/>
    </row>
    <row r="18" spans="1:6" ht="13">
      <c r="A18" s="252" t="s">
        <v>358</v>
      </c>
      <c r="B18" s="29"/>
      <c r="C18" s="253"/>
      <c r="D18" s="254"/>
      <c r="E18" s="254"/>
      <c r="F18" s="254"/>
    </row>
    <row r="19" spans="1:6" ht="13">
      <c r="A19" s="252" t="s">
        <v>359</v>
      </c>
      <c r="B19" s="29"/>
      <c r="C19" s="15"/>
      <c r="D19" s="15"/>
      <c r="E19" s="254"/>
      <c r="F19" s="254"/>
    </row>
    <row r="20" spans="1:6" ht="13">
      <c r="A20" s="252" t="s">
        <v>360</v>
      </c>
      <c r="B20" s="29"/>
      <c r="C20" s="15"/>
      <c r="D20" s="15"/>
      <c r="E20" s="254"/>
      <c r="F20" s="254"/>
    </row>
    <row r="21" spans="1:6" ht="13">
      <c r="A21" s="252" t="s">
        <v>361</v>
      </c>
      <c r="B21" s="29"/>
      <c r="C21" s="15"/>
      <c r="D21" s="15"/>
      <c r="E21" s="254"/>
      <c r="F21" s="254"/>
    </row>
    <row r="22" spans="1:6" ht="13">
      <c r="A22" s="252" t="s">
        <v>362</v>
      </c>
      <c r="B22" s="29"/>
      <c r="C22" s="253"/>
      <c r="D22" s="254"/>
      <c r="E22" s="254"/>
      <c r="F22" s="254"/>
    </row>
    <row r="23" spans="1:6">
      <c r="A23" s="325" t="s">
        <v>363</v>
      </c>
      <c r="B23" s="325"/>
      <c r="C23" s="325"/>
      <c r="D23" s="325"/>
      <c r="E23" s="325"/>
      <c r="F23" s="325"/>
    </row>
    <row r="24" spans="1:6">
      <c r="A24" s="325"/>
      <c r="B24" s="325"/>
      <c r="C24" s="325"/>
      <c r="D24" s="325"/>
      <c r="E24" s="325"/>
      <c r="F24" s="325"/>
    </row>
    <row r="25" spans="1:6" ht="13">
      <c r="A25" s="252" t="s">
        <v>364</v>
      </c>
      <c r="B25" s="29"/>
      <c r="C25" s="15"/>
      <c r="D25" s="15"/>
      <c r="E25" s="254"/>
      <c r="F25" s="254"/>
    </row>
    <row r="26" spans="1:6" ht="13">
      <c r="A26" s="252" t="s">
        <v>365</v>
      </c>
      <c r="B26" s="29"/>
      <c r="C26" s="15"/>
      <c r="D26" s="15"/>
      <c r="E26" s="254"/>
      <c r="F26" s="254"/>
    </row>
    <row r="27" spans="1:6">
      <c r="A27" s="325" t="s">
        <v>366</v>
      </c>
      <c r="B27" s="325"/>
      <c r="C27" s="325"/>
      <c r="D27" s="325"/>
      <c r="E27" s="325"/>
      <c r="F27" s="325"/>
    </row>
    <row r="28" spans="1:6">
      <c r="A28" s="325"/>
      <c r="B28" s="325"/>
      <c r="C28" s="325"/>
      <c r="D28" s="325"/>
      <c r="E28" s="325"/>
      <c r="F28" s="325"/>
    </row>
    <row r="29" spans="1:6" ht="13">
      <c r="A29" s="252" t="s">
        <v>367</v>
      </c>
      <c r="B29" s="29"/>
      <c r="C29" s="253"/>
      <c r="D29" s="254"/>
      <c r="E29" s="254"/>
      <c r="F29" s="254"/>
    </row>
    <row r="30" spans="1:6">
      <c r="A30" s="325" t="s">
        <v>368</v>
      </c>
      <c r="B30" s="325"/>
      <c r="C30" s="325"/>
      <c r="D30" s="325"/>
      <c r="E30" s="325"/>
      <c r="F30" s="325"/>
    </row>
    <row r="31" spans="1:6">
      <c r="A31" s="325"/>
      <c r="B31" s="325"/>
      <c r="C31" s="325"/>
      <c r="D31" s="325"/>
      <c r="E31" s="325"/>
      <c r="F31" s="325"/>
    </row>
    <row r="32" spans="1:6" ht="56.5" customHeight="1">
      <c r="A32" s="326" t="s">
        <v>369</v>
      </c>
      <c r="B32" s="327"/>
      <c r="C32" s="327"/>
      <c r="D32" s="327"/>
      <c r="E32" s="327"/>
      <c r="F32" s="327"/>
    </row>
    <row r="33" spans="1:6" ht="38" customHeight="1">
      <c r="A33" s="322" t="s">
        <v>370</v>
      </c>
      <c r="B33" s="323"/>
      <c r="C33" s="323"/>
      <c r="D33" s="323"/>
      <c r="E33" s="323"/>
      <c r="F33" s="324"/>
    </row>
    <row r="34" spans="1:6" ht="13">
      <c r="A34" s="16"/>
      <c r="B34" s="17"/>
      <c r="C34" s="17"/>
      <c r="D34" s="18"/>
      <c r="E34" s="37"/>
      <c r="F34" s="37"/>
    </row>
    <row r="36" spans="1:6">
      <c r="A36" s="34"/>
      <c r="B36" s="33" t="s">
        <v>19</v>
      </c>
      <c r="C36" s="33" t="s">
        <v>20</v>
      </c>
      <c r="D36" s="35" t="s">
        <v>21</v>
      </c>
      <c r="E36" s="124" t="s">
        <v>12</v>
      </c>
      <c r="F36" s="124" t="s">
        <v>13</v>
      </c>
    </row>
    <row r="37" spans="1:6">
      <c r="A37" s="34"/>
      <c r="B37" s="33"/>
      <c r="C37" s="33"/>
      <c r="D37" s="35"/>
      <c r="E37" s="124"/>
      <c r="F37" s="124"/>
    </row>
    <row r="38" spans="1:6" ht="345">
      <c r="A38" s="205" t="s">
        <v>36</v>
      </c>
      <c r="B38" s="303" t="s">
        <v>512</v>
      </c>
      <c r="C38" s="33"/>
      <c r="D38" s="35"/>
      <c r="E38" s="124"/>
      <c r="F38" s="124"/>
    </row>
    <row r="39" spans="1:6" ht="37.5">
      <c r="A39" s="34"/>
      <c r="B39" s="245" t="s">
        <v>372</v>
      </c>
      <c r="C39" s="33"/>
      <c r="D39" s="35"/>
      <c r="E39" s="124"/>
      <c r="F39" s="124"/>
    </row>
    <row r="40" spans="1:6" ht="27.5" customHeight="1">
      <c r="A40" s="34"/>
      <c r="B40" s="245" t="s">
        <v>371</v>
      </c>
      <c r="C40" s="33"/>
      <c r="D40" s="35"/>
      <c r="E40" s="124"/>
      <c r="F40" s="124"/>
    </row>
    <row r="41" spans="1:6" ht="27.5" customHeight="1">
      <c r="A41" s="34"/>
      <c r="B41" s="245" t="s">
        <v>374</v>
      </c>
      <c r="C41" s="33"/>
      <c r="D41" s="35"/>
      <c r="E41" s="124"/>
      <c r="F41" s="124"/>
    </row>
    <row r="42" spans="1:6">
      <c r="A42" s="34"/>
      <c r="B42" s="75" t="s">
        <v>373</v>
      </c>
      <c r="C42" s="2" t="s">
        <v>42</v>
      </c>
      <c r="D42" s="5">
        <v>1</v>
      </c>
      <c r="E42" s="287">
        <v>0</v>
      </c>
      <c r="F42" s="287">
        <f>SUM(D42*E42)</f>
        <v>0</v>
      </c>
    </row>
    <row r="43" spans="1:6" ht="13">
      <c r="A43" s="11"/>
      <c r="B43" s="78"/>
      <c r="C43" s="57"/>
      <c r="D43" s="52"/>
      <c r="E43" s="52"/>
      <c r="F43" s="52"/>
    </row>
    <row r="44" spans="1:6" ht="387.5" customHeight="1">
      <c r="A44" s="205" t="s">
        <v>375</v>
      </c>
      <c r="B44" s="256" t="s">
        <v>387</v>
      </c>
      <c r="C44" s="207"/>
      <c r="D44" s="207"/>
      <c r="E44" s="134"/>
      <c r="F44" s="52"/>
    </row>
    <row r="45" spans="1:6" ht="46.5" customHeight="1">
      <c r="A45" s="205"/>
      <c r="B45" s="256" t="s">
        <v>377</v>
      </c>
    </row>
    <row r="46" spans="1:6" ht="16.5" customHeight="1">
      <c r="A46" s="205"/>
      <c r="B46" s="256" t="s">
        <v>379</v>
      </c>
      <c r="C46" s="2" t="s">
        <v>42</v>
      </c>
      <c r="D46" s="5">
        <v>1</v>
      </c>
      <c r="E46" s="287">
        <v>0</v>
      </c>
      <c r="F46" s="287">
        <f>SUM(D46*E46)</f>
        <v>0</v>
      </c>
    </row>
    <row r="47" spans="1:6" ht="14" customHeight="1">
      <c r="A47" s="205"/>
      <c r="B47" s="256"/>
      <c r="C47" s="2"/>
      <c r="D47" s="5"/>
      <c r="E47" s="287"/>
      <c r="F47" s="287"/>
    </row>
    <row r="48" spans="1:6" ht="25">
      <c r="A48" s="205" t="s">
        <v>378</v>
      </c>
      <c r="B48" s="256" t="s">
        <v>380</v>
      </c>
      <c r="C48" s="2" t="s">
        <v>42</v>
      </c>
      <c r="D48" s="5">
        <v>1</v>
      </c>
      <c r="E48" s="287">
        <v>0</v>
      </c>
      <c r="F48" s="287">
        <f>SUM(D48*E48)</f>
        <v>0</v>
      </c>
    </row>
    <row r="49" spans="1:6">
      <c r="A49" s="205"/>
      <c r="B49" s="256"/>
      <c r="C49" s="2"/>
      <c r="D49" s="5"/>
      <c r="E49" s="255"/>
      <c r="F49" s="255"/>
    </row>
    <row r="50" spans="1:6" ht="387.5" customHeight="1">
      <c r="A50" s="205" t="s">
        <v>476</v>
      </c>
      <c r="B50" s="256" t="s">
        <v>477</v>
      </c>
      <c r="C50" s="2"/>
      <c r="D50" s="5"/>
      <c r="E50" s="255"/>
      <c r="F50" s="255"/>
    </row>
    <row r="51" spans="1:6" ht="37.5">
      <c r="A51" s="205"/>
      <c r="B51" s="256" t="s">
        <v>377</v>
      </c>
    </row>
    <row r="52" spans="1:6">
      <c r="A52" s="205"/>
      <c r="B52" s="256" t="s">
        <v>480</v>
      </c>
      <c r="C52" s="2" t="s">
        <v>42</v>
      </c>
      <c r="D52" s="5">
        <v>1</v>
      </c>
      <c r="E52" s="287">
        <v>0</v>
      </c>
      <c r="F52" s="287">
        <f>SUM(D52*E52)</f>
        <v>0</v>
      </c>
    </row>
    <row r="53" spans="1:6">
      <c r="A53" s="205"/>
      <c r="B53" s="256"/>
      <c r="C53" s="2"/>
      <c r="D53" s="5"/>
      <c r="E53" s="255"/>
      <c r="F53" s="255"/>
    </row>
    <row r="54" spans="1:6" ht="390" customHeight="1">
      <c r="A54" s="205" t="s">
        <v>478</v>
      </c>
      <c r="B54" s="256" t="s">
        <v>479</v>
      </c>
      <c r="C54" s="2"/>
      <c r="D54" s="5"/>
      <c r="E54" s="255"/>
      <c r="F54" s="255"/>
    </row>
    <row r="55" spans="1:6" ht="37.5">
      <c r="A55" s="205"/>
      <c r="B55" s="256" t="s">
        <v>377</v>
      </c>
    </row>
    <row r="56" spans="1:6">
      <c r="A56" s="205"/>
      <c r="B56" s="256" t="s">
        <v>481</v>
      </c>
      <c r="C56" s="2" t="s">
        <v>42</v>
      </c>
      <c r="D56" s="5">
        <v>1</v>
      </c>
      <c r="E56" s="287">
        <v>0</v>
      </c>
      <c r="F56" s="287">
        <f>SUM(D56*E56)</f>
        <v>0</v>
      </c>
    </row>
    <row r="57" spans="1:6" ht="13">
      <c r="A57" s="203"/>
      <c r="B57" s="177"/>
      <c r="C57" s="182"/>
      <c r="D57" s="204"/>
      <c r="E57" s="52"/>
      <c r="F57" s="52"/>
    </row>
    <row r="58" spans="1:6" ht="331" customHeight="1">
      <c r="A58" s="211" t="s">
        <v>37</v>
      </c>
      <c r="B58" s="256" t="s">
        <v>388</v>
      </c>
      <c r="C58" s="2" t="s">
        <v>42</v>
      </c>
      <c r="D58" s="5">
        <v>4</v>
      </c>
      <c r="E58" s="287">
        <v>0</v>
      </c>
      <c r="F58" s="287">
        <f>SUM(D58*E58)</f>
        <v>0</v>
      </c>
    </row>
    <row r="59" spans="1:6">
      <c r="A59" s="205"/>
      <c r="B59" s="206"/>
      <c r="C59" s="209"/>
      <c r="D59" s="210"/>
      <c r="E59" s="125"/>
      <c r="F59" s="125"/>
    </row>
    <row r="60" spans="1:6" ht="365" customHeight="1">
      <c r="A60" s="211" t="s">
        <v>38</v>
      </c>
      <c r="B60" s="256" t="s">
        <v>389</v>
      </c>
      <c r="C60" s="2" t="s">
        <v>42</v>
      </c>
      <c r="D60" s="5">
        <v>4</v>
      </c>
      <c r="E60" s="287">
        <v>0</v>
      </c>
      <c r="F60" s="287">
        <f>SUM(D60*E60)</f>
        <v>0</v>
      </c>
    </row>
    <row r="61" spans="1:6">
      <c r="A61" s="211"/>
      <c r="B61" s="256"/>
      <c r="C61" s="2"/>
      <c r="D61" s="5"/>
      <c r="E61" s="255"/>
      <c r="F61" s="255"/>
    </row>
    <row r="62" spans="1:6" ht="213.5" customHeight="1">
      <c r="A62" s="211" t="s">
        <v>39</v>
      </c>
      <c r="B62" s="256" t="s">
        <v>391</v>
      </c>
      <c r="C62" s="209"/>
      <c r="D62" s="210"/>
      <c r="E62" s="125"/>
      <c r="F62" s="125"/>
    </row>
    <row r="63" spans="1:6" ht="31.5" customHeight="1">
      <c r="A63" s="211"/>
      <c r="B63" s="245" t="s">
        <v>374</v>
      </c>
      <c r="C63" s="209" t="s">
        <v>42</v>
      </c>
      <c r="D63" s="210">
        <v>1</v>
      </c>
      <c r="E63" s="37">
        <v>0</v>
      </c>
      <c r="F63" s="37">
        <f>E63*D63</f>
        <v>0</v>
      </c>
    </row>
    <row r="64" spans="1:6">
      <c r="A64" s="205"/>
      <c r="B64" s="206"/>
      <c r="C64" s="209"/>
      <c r="D64" s="210"/>
      <c r="E64" s="125"/>
      <c r="F64" s="125"/>
    </row>
    <row r="65" spans="1:6" ht="99" customHeight="1">
      <c r="A65" s="211" t="s">
        <v>200</v>
      </c>
      <c r="B65" s="256" t="s">
        <v>390</v>
      </c>
      <c r="C65" s="209"/>
      <c r="D65" s="210"/>
      <c r="E65" s="52"/>
      <c r="F65" s="52"/>
    </row>
    <row r="66" spans="1:6" ht="28" customHeight="1">
      <c r="A66" s="211"/>
      <c r="B66" s="245" t="s">
        <v>374</v>
      </c>
      <c r="C66" s="209" t="s">
        <v>42</v>
      </c>
      <c r="D66" s="210">
        <v>1</v>
      </c>
      <c r="E66" s="37">
        <v>0</v>
      </c>
      <c r="F66" s="5">
        <f>D66*E66</f>
        <v>0</v>
      </c>
    </row>
    <row r="67" spans="1:6">
      <c r="A67" s="211"/>
      <c r="B67" s="245"/>
      <c r="C67" s="209"/>
      <c r="D67" s="210"/>
      <c r="E67" s="232"/>
    </row>
    <row r="68" spans="1:6" ht="13">
      <c r="A68" s="203"/>
      <c r="B68" s="177"/>
      <c r="C68" s="182"/>
      <c r="D68" s="204"/>
      <c r="E68" s="52"/>
      <c r="F68" s="52"/>
    </row>
    <row r="69" spans="1:6" ht="13">
      <c r="A69" s="211" t="s">
        <v>40</v>
      </c>
      <c r="B69" s="257" t="s">
        <v>381</v>
      </c>
      <c r="C69" s="144"/>
      <c r="D69" s="161"/>
      <c r="E69" s="125"/>
      <c r="F69" s="125"/>
    </row>
    <row r="70" spans="1:6" ht="214.5" customHeight="1">
      <c r="A70" s="211"/>
      <c r="B70" s="258" t="s">
        <v>383</v>
      </c>
      <c r="C70" s="144"/>
      <c r="D70" s="161"/>
      <c r="E70" s="125"/>
      <c r="F70" s="125"/>
    </row>
    <row r="71" spans="1:6">
      <c r="A71" s="197"/>
      <c r="B71" s="259" t="s">
        <v>382</v>
      </c>
      <c r="C71" s="260" t="s">
        <v>42</v>
      </c>
      <c r="D71" s="261">
        <v>1</v>
      </c>
      <c r="E71" s="37">
        <v>0</v>
      </c>
      <c r="F71" s="5">
        <f>D71*E71</f>
        <v>0</v>
      </c>
    </row>
    <row r="72" spans="1:6">
      <c r="A72" s="197"/>
      <c r="B72" s="259"/>
      <c r="C72" s="260"/>
      <c r="D72" s="261"/>
      <c r="E72" s="35"/>
    </row>
    <row r="73" spans="1:6" ht="13">
      <c r="A73" s="211" t="s">
        <v>41</v>
      </c>
      <c r="B73" s="257" t="s">
        <v>381</v>
      </c>
      <c r="C73" s="260"/>
      <c r="D73" s="261"/>
      <c r="E73" s="35"/>
    </row>
    <row r="74" spans="1:6" ht="155.5" customHeight="1">
      <c r="A74" s="197"/>
      <c r="B74" s="258" t="s">
        <v>385</v>
      </c>
      <c r="C74" s="260" t="s">
        <v>42</v>
      </c>
      <c r="D74" s="261">
        <v>1</v>
      </c>
      <c r="E74" s="37">
        <v>0</v>
      </c>
      <c r="F74" s="5">
        <f>D74*E74</f>
        <v>0</v>
      </c>
    </row>
    <row r="75" spans="1:6">
      <c r="A75" s="197"/>
      <c r="B75" s="258"/>
      <c r="C75" s="260"/>
      <c r="D75" s="261"/>
      <c r="E75" s="232"/>
    </row>
    <row r="76" spans="1:6" ht="26">
      <c r="A76" s="211" t="s">
        <v>191</v>
      </c>
      <c r="B76" s="257" t="s">
        <v>441</v>
      </c>
      <c r="C76" s="260"/>
      <c r="D76" s="261"/>
      <c r="E76" s="232"/>
    </row>
    <row r="77" spans="1:6" ht="174" customHeight="1">
      <c r="A77" s="197"/>
      <c r="B77" s="258" t="s">
        <v>442</v>
      </c>
      <c r="C77" s="260" t="s">
        <v>42</v>
      </c>
      <c r="D77" s="261">
        <v>2</v>
      </c>
      <c r="E77" s="37">
        <v>0</v>
      </c>
      <c r="F77" s="5">
        <f>D77*E77</f>
        <v>0</v>
      </c>
    </row>
    <row r="78" spans="1:6">
      <c r="A78" s="197"/>
      <c r="B78" s="258"/>
      <c r="C78" s="260"/>
      <c r="D78" s="261"/>
      <c r="E78" s="37"/>
    </row>
    <row r="79" spans="1:6" ht="13">
      <c r="A79" s="211" t="s">
        <v>162</v>
      </c>
      <c r="B79" s="257" t="s">
        <v>513</v>
      </c>
      <c r="C79" s="260"/>
      <c r="D79" s="261"/>
      <c r="E79" s="37"/>
    </row>
    <row r="80" spans="1:6" ht="166.5" customHeight="1">
      <c r="A80" s="211"/>
      <c r="B80" s="256" t="s">
        <v>514</v>
      </c>
      <c r="C80" s="260" t="s">
        <v>42</v>
      </c>
      <c r="D80" s="261">
        <v>1</v>
      </c>
      <c r="E80" s="37">
        <v>0</v>
      </c>
      <c r="F80" s="5">
        <f>D80*E80</f>
        <v>0</v>
      </c>
    </row>
    <row r="81" spans="1:6">
      <c r="A81" s="211"/>
      <c r="B81" s="256"/>
      <c r="C81" s="260"/>
      <c r="D81" s="261"/>
      <c r="E81" s="37"/>
    </row>
    <row r="82" spans="1:6" ht="13">
      <c r="A82" s="211" t="s">
        <v>164</v>
      </c>
      <c r="B82" s="257" t="s">
        <v>515</v>
      </c>
      <c r="C82" s="260"/>
      <c r="D82" s="261"/>
      <c r="E82" s="232"/>
    </row>
    <row r="83" spans="1:6" ht="154.5" customHeight="1">
      <c r="A83" s="211"/>
      <c r="B83" s="256" t="s">
        <v>516</v>
      </c>
      <c r="C83" s="260" t="s">
        <v>42</v>
      </c>
      <c r="D83" s="261">
        <v>1</v>
      </c>
      <c r="E83" s="37">
        <v>0</v>
      </c>
      <c r="F83" s="5">
        <f>D83*E83</f>
        <v>0</v>
      </c>
    </row>
    <row r="84" spans="1:6">
      <c r="A84" s="211"/>
      <c r="B84" s="256"/>
      <c r="C84" s="260"/>
      <c r="D84" s="261"/>
      <c r="E84" s="37"/>
    </row>
    <row r="85" spans="1:6">
      <c r="A85" s="197"/>
      <c r="B85" s="258"/>
      <c r="C85" s="260"/>
      <c r="D85" s="261"/>
      <c r="E85" s="232"/>
    </row>
    <row r="86" spans="1:6" ht="13">
      <c r="A86" s="211" t="s">
        <v>192</v>
      </c>
      <c r="B86" s="257" t="s">
        <v>399</v>
      </c>
      <c r="C86" s="260"/>
      <c r="D86" s="261"/>
      <c r="E86" s="232"/>
    </row>
    <row r="87" spans="1:6" ht="118" customHeight="1">
      <c r="A87" s="197"/>
      <c r="B87" s="258" t="s">
        <v>400</v>
      </c>
      <c r="C87" s="260" t="s">
        <v>42</v>
      </c>
      <c r="D87" s="261">
        <v>11</v>
      </c>
      <c r="E87" s="37">
        <v>0</v>
      </c>
      <c r="F87" s="5">
        <f>D87*E87</f>
        <v>0</v>
      </c>
    </row>
    <row r="88" spans="1:6">
      <c r="A88" s="197"/>
      <c r="B88" s="258"/>
      <c r="C88" s="260"/>
      <c r="D88" s="261"/>
      <c r="E88" s="37"/>
    </row>
    <row r="89" spans="1:6" ht="125">
      <c r="A89" s="197" t="s">
        <v>193</v>
      </c>
      <c r="B89" s="258" t="s">
        <v>517</v>
      </c>
      <c r="C89" s="260" t="s">
        <v>33</v>
      </c>
      <c r="D89" s="261">
        <v>10</v>
      </c>
      <c r="E89" s="37">
        <v>0</v>
      </c>
      <c r="F89" s="5">
        <f>E89*D89</f>
        <v>0</v>
      </c>
    </row>
    <row r="90" spans="1:6">
      <c r="A90" s="197"/>
      <c r="B90" s="258"/>
      <c r="C90" s="260"/>
      <c r="D90" s="261"/>
      <c r="E90" s="37"/>
    </row>
    <row r="91" spans="1:6">
      <c r="A91" s="197" t="s">
        <v>217</v>
      </c>
      <c r="B91" s="258" t="s">
        <v>218</v>
      </c>
      <c r="C91" s="260"/>
      <c r="D91" s="261"/>
      <c r="E91" s="37"/>
    </row>
    <row r="92" spans="1:6" ht="37.5">
      <c r="A92" s="197"/>
      <c r="B92" s="258" t="s">
        <v>518</v>
      </c>
      <c r="C92" s="260" t="s">
        <v>168</v>
      </c>
      <c r="D92" s="261">
        <v>10</v>
      </c>
      <c r="E92" s="37">
        <v>0</v>
      </c>
      <c r="F92" s="5">
        <f>E92*D92</f>
        <v>0</v>
      </c>
    </row>
    <row r="93" spans="1:6">
      <c r="A93" s="197"/>
      <c r="B93" s="258"/>
      <c r="C93" s="260"/>
      <c r="D93" s="261"/>
      <c r="E93" s="37"/>
    </row>
    <row r="94" spans="1:6">
      <c r="A94" s="304" t="s">
        <v>220</v>
      </c>
      <c r="B94" s="258" t="s">
        <v>218</v>
      </c>
      <c r="C94" s="36"/>
      <c r="D94" s="31"/>
      <c r="E94" s="37"/>
      <c r="F94" s="37"/>
    </row>
    <row r="95" spans="1:6" ht="50">
      <c r="A95" s="304"/>
      <c r="B95" s="258" t="s">
        <v>519</v>
      </c>
      <c r="C95" s="36"/>
      <c r="D95" s="31"/>
      <c r="E95" s="37"/>
      <c r="F95" s="37">
        <v>0</v>
      </c>
    </row>
    <row r="96" spans="1:6">
      <c r="A96" s="197"/>
      <c r="B96" s="258"/>
      <c r="C96" s="260"/>
      <c r="D96" s="261"/>
      <c r="E96" s="37"/>
    </row>
    <row r="97" spans="1:6" ht="27.5" customHeight="1">
      <c r="A97" s="50" t="s">
        <v>498</v>
      </c>
      <c r="B97" s="95" t="s">
        <v>169</v>
      </c>
      <c r="C97" s="2"/>
      <c r="D97" s="5"/>
    </row>
    <row r="98" spans="1:6">
      <c r="A98" s="50"/>
      <c r="B98" s="40" t="s">
        <v>9</v>
      </c>
      <c r="C98" s="2" t="s">
        <v>43</v>
      </c>
      <c r="D98" s="154">
        <v>2</v>
      </c>
      <c r="E98" s="5">
        <v>0</v>
      </c>
      <c r="F98" s="37">
        <f t="shared" ref="F98:F100" si="0">D98*E98</f>
        <v>0</v>
      </c>
    </row>
    <row r="99" spans="1:6">
      <c r="A99" s="50"/>
      <c r="B99" s="40" t="s">
        <v>10</v>
      </c>
      <c r="C99" s="2" t="s">
        <v>43</v>
      </c>
      <c r="D99" s="154">
        <v>2</v>
      </c>
      <c r="E99" s="5">
        <v>0</v>
      </c>
      <c r="F99" s="37">
        <f t="shared" si="0"/>
        <v>0</v>
      </c>
    </row>
    <row r="100" spans="1:6">
      <c r="A100" s="50"/>
      <c r="B100" s="40" t="s">
        <v>11</v>
      </c>
      <c r="C100" s="2" t="s">
        <v>43</v>
      </c>
      <c r="D100" s="154">
        <v>2</v>
      </c>
      <c r="E100" s="5">
        <v>0</v>
      </c>
      <c r="F100" s="37">
        <f t="shared" si="0"/>
        <v>0</v>
      </c>
    </row>
    <row r="101" spans="1:6">
      <c r="A101" s="50"/>
      <c r="B101" s="40"/>
      <c r="C101" s="59"/>
      <c r="D101" s="32"/>
    </row>
    <row r="102" spans="1:6" ht="15.5">
      <c r="A102" s="6" t="s">
        <v>41</v>
      </c>
      <c r="B102" s="8" t="s">
        <v>246</v>
      </c>
      <c r="C102" s="7"/>
      <c r="D102" s="51"/>
      <c r="E102" s="51"/>
      <c r="F102" s="51">
        <f>SUM(F44:F101)</f>
        <v>0</v>
      </c>
    </row>
    <row r="103" spans="1:6">
      <c r="F103" s="119"/>
    </row>
    <row r="104" spans="1:6">
      <c r="B104" s="117"/>
      <c r="F104" s="119"/>
    </row>
    <row r="105" spans="1:6">
      <c r="F105" s="119"/>
    </row>
  </sheetData>
  <mergeCells count="7">
    <mergeCell ref="A33:F33"/>
    <mergeCell ref="A11:F12"/>
    <mergeCell ref="A16:F17"/>
    <mergeCell ref="A23:F24"/>
    <mergeCell ref="A27:F28"/>
    <mergeCell ref="A30:F31"/>
    <mergeCell ref="A32:F32"/>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7/23
strana:       7/&amp;P</oddHeader>
    <oddFooter>&amp;L_______________________________________________________________________________________
&amp;R
arhitektonski projekt
troškovnik</oddFooter>
  </headerFooter>
  <rowBreaks count="6" manualBreakCount="6">
    <brk id="34" max="16383" man="1"/>
    <brk id="43" max="5" man="1"/>
    <brk id="59" max="5" man="1"/>
    <brk id="64" max="16383" man="1"/>
    <brk id="75" max="16383" man="1"/>
    <brk id="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rek</vt:lpstr>
      <vt:lpstr>opći</vt:lpstr>
      <vt:lpstr>ruš</vt:lpstr>
      <vt:lpstr>zid</vt:lpstr>
      <vt:lpstr>suhi</vt:lpstr>
      <vt:lpstr>pod</vt:lpstr>
      <vt:lpstr>obloge zidova i stropov</vt:lpstr>
      <vt:lpstr>boj</vt:lpstr>
      <vt:lpstr>stol</vt:lpstr>
      <vt:lpstr>nam.po.mjeri</vt:lpstr>
      <vt:lpstr>'obloge zidova i stropov'!Print_Area</vt:lpstr>
      <vt:lpstr>pod!Print_Area</vt:lpstr>
      <vt:lpstr>ruš!Print_Area</vt:lpstr>
      <vt:lpstr>suhi!Print_Area</vt:lpstr>
      <vt:lpstr>zid!Print_Area</vt:lpstr>
    </vt:vector>
  </TitlesOfParts>
  <Company>TEHNIKA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Vjeran</dc:creator>
  <cp:lastModifiedBy>Danijel Drlić</cp:lastModifiedBy>
  <cp:lastPrinted>2023-07-09T11:42:45Z</cp:lastPrinted>
  <dcterms:created xsi:type="dcterms:W3CDTF">2000-10-27T12:46:18Z</dcterms:created>
  <dcterms:modified xsi:type="dcterms:W3CDTF">2023-08-18T11:18:21Z</dcterms:modified>
</cp:coreProperties>
</file>